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2" i="1"/>
  <c r="M12"/>
  <c r="L13"/>
  <c r="L14"/>
  <c r="M14"/>
  <c r="L15"/>
  <c r="L16"/>
  <c r="M16"/>
  <c r="L17"/>
  <c r="L18"/>
  <c r="M18"/>
  <c r="L19"/>
  <c r="L20"/>
  <c r="M20"/>
  <c r="L21"/>
  <c r="L23"/>
  <c r="M23"/>
  <c r="L24"/>
  <c r="M24"/>
  <c r="L25"/>
  <c r="M25"/>
  <c r="L26"/>
  <c r="M26"/>
  <c r="L29"/>
  <c r="M29"/>
  <c r="L30"/>
  <c r="M30"/>
  <c r="L31"/>
  <c r="M31"/>
  <c r="L33"/>
  <c r="M33"/>
  <c r="K38"/>
  <c r="L38"/>
  <c r="M38"/>
  <c r="L7"/>
  <c r="M7"/>
  <c r="L8"/>
  <c r="M8"/>
  <c r="L9"/>
  <c r="M9"/>
  <c r="L6"/>
  <c r="M6"/>
  <c r="K6"/>
  <c r="G20"/>
  <c r="H20" s="1"/>
  <c r="K20" s="1"/>
  <c r="G18"/>
  <c r="H18" s="1"/>
  <c r="K18" s="1"/>
  <c r="H16"/>
  <c r="K16" s="1"/>
  <c r="G14"/>
  <c r="H14" s="1"/>
  <c r="K14" s="1"/>
  <c r="G12"/>
  <c r="H12" s="1"/>
  <c r="K12" s="1"/>
  <c r="G30"/>
  <c r="H30" s="1"/>
  <c r="K30" s="1"/>
  <c r="G31"/>
  <c r="H31" s="1"/>
  <c r="K31" s="1"/>
  <c r="G32"/>
  <c r="G33"/>
  <c r="H33" s="1"/>
  <c r="K33" s="1"/>
  <c r="G29"/>
  <c r="H29" s="1"/>
  <c r="K29" s="1"/>
  <c r="G24"/>
  <c r="H24" s="1"/>
  <c r="K24" s="1"/>
  <c r="G25"/>
  <c r="H25" s="1"/>
  <c r="K25" s="1"/>
  <c r="G26"/>
  <c r="H26" s="1"/>
  <c r="K26" s="1"/>
  <c r="G27"/>
  <c r="G23"/>
  <c r="H23" s="1"/>
  <c r="K23" s="1"/>
  <c r="G8"/>
  <c r="H8" s="1"/>
  <c r="K8" s="1"/>
  <c r="G9"/>
  <c r="H9" s="1"/>
  <c r="K9" s="1"/>
  <c r="G7"/>
  <c r="H7" s="1"/>
  <c r="K7" s="1"/>
  <c r="G38"/>
  <c r="G6"/>
  <c r="G36"/>
  <c r="G37"/>
  <c r="G35"/>
</calcChain>
</file>

<file path=xl/sharedStrings.xml><?xml version="1.0" encoding="utf-8"?>
<sst xmlns="http://schemas.openxmlformats.org/spreadsheetml/2006/main" count="114" uniqueCount="64">
  <si>
    <t>объект</t>
  </si>
  <si>
    <t>этаж</t>
  </si>
  <si>
    <t>тип</t>
  </si>
  <si>
    <t>вид</t>
  </si>
  <si>
    <t>Общая площадь</t>
  </si>
  <si>
    <t>10% третий год</t>
  </si>
  <si>
    <t>План B – Скидка от цены</t>
  </si>
  <si>
    <t>с 1 спальней</t>
  </si>
  <si>
    <t>с 2 спальнями</t>
  </si>
  <si>
    <t>бассейн</t>
  </si>
  <si>
    <t>парк</t>
  </si>
  <si>
    <t>чистая</t>
  </si>
  <si>
    <t>общ. части</t>
  </si>
  <si>
    <t>1) Депозит 2000 евро</t>
  </si>
  <si>
    <t>План A стандарт</t>
  </si>
  <si>
    <t>Рассрочка до 3 лет:</t>
  </si>
  <si>
    <t>2) 80% - Предварительный договор</t>
  </si>
  <si>
    <t>ЭТАЖ 2</t>
  </si>
  <si>
    <t>ЭТАЖ 3</t>
  </si>
  <si>
    <t>ЭТАЖ 4</t>
  </si>
  <si>
    <t>ЭТАЖ 5</t>
  </si>
  <si>
    <t>Цена А</t>
  </si>
  <si>
    <t>Цена В</t>
  </si>
  <si>
    <t>Цена С</t>
  </si>
  <si>
    <t xml:space="preserve">План С - рассрочка до 3 лет </t>
  </si>
  <si>
    <t>ЗАБРОНИРОВАН</t>
  </si>
  <si>
    <t>море</t>
  </si>
  <si>
    <t xml:space="preserve">RIVIERA GARDEN 2 в Равда </t>
  </si>
  <si>
    <t>ЭТАЖ 1</t>
  </si>
  <si>
    <t>A101</t>
  </si>
  <si>
    <t>A102</t>
  </si>
  <si>
    <t>A103</t>
  </si>
  <si>
    <t>A104</t>
  </si>
  <si>
    <t>A201</t>
  </si>
  <si>
    <t>A202</t>
  </si>
  <si>
    <t>A203</t>
  </si>
  <si>
    <t>A204</t>
  </si>
  <si>
    <t>A301</t>
  </si>
  <si>
    <t>A302</t>
  </si>
  <si>
    <t>A303</t>
  </si>
  <si>
    <t>A304</t>
  </si>
  <si>
    <t>A401</t>
  </si>
  <si>
    <t>A402</t>
  </si>
  <si>
    <t>A403</t>
  </si>
  <si>
    <t>A404</t>
  </si>
  <si>
    <t>A501</t>
  </si>
  <si>
    <t>A502</t>
  </si>
  <si>
    <t>A503</t>
  </si>
  <si>
    <t>A504</t>
  </si>
  <si>
    <t>A205</t>
  </si>
  <si>
    <t>A305</t>
  </si>
  <si>
    <t>A405</t>
  </si>
  <si>
    <t>студия</t>
  </si>
  <si>
    <t>2) 50% - Предварительный договор</t>
  </si>
  <si>
    <t>3) 20% - при достижении уровня этажа</t>
  </si>
  <si>
    <t>4) 20% - Акт 14</t>
  </si>
  <si>
    <t>5) 10% - Акт 15</t>
  </si>
  <si>
    <t>20% - первый год</t>
  </si>
  <si>
    <t>20% второй год</t>
  </si>
  <si>
    <t>3) 10% - Акт 14</t>
  </si>
  <si>
    <t>4) 10% - Акт 15</t>
  </si>
  <si>
    <t xml:space="preserve">!!  СКИДКА ПРИ ОПЛАТЕ ПО ПЛАНУ - В </t>
  </si>
  <si>
    <t>А</t>
  </si>
  <si>
    <t>ЦЕНЫ  В РУБЛЯХ</t>
  </si>
</sst>
</file>

<file path=xl/styles.xml><?xml version="1.0" encoding="utf-8"?>
<styleSheet xmlns="http://schemas.openxmlformats.org/spreadsheetml/2006/main">
  <numFmts count="2">
    <numFmt numFmtId="164" formatCode="#,##0\ [$€-1]"/>
    <numFmt numFmtId="165" formatCode="#,##0\ _л_в_."/>
  </numFmts>
  <fonts count="3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1"/>
      <color indexed="9"/>
      <name val="Arial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  <charset val="204"/>
    </font>
    <font>
      <b/>
      <i/>
      <sz val="11"/>
      <color indexed="9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i/>
      <sz val="11"/>
      <name val="Arial"/>
      <family val="2"/>
    </font>
    <font>
      <u/>
      <sz val="11"/>
      <color indexed="8"/>
      <name val="Calibri"/>
      <family val="2"/>
    </font>
    <font>
      <b/>
      <sz val="11"/>
      <color indexed="8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i/>
      <sz val="11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u/>
      <sz val="13"/>
      <color indexed="8"/>
      <name val="Calibri"/>
      <family val="2"/>
      <charset val="204"/>
    </font>
    <font>
      <b/>
      <sz val="11"/>
      <color indexed="9"/>
      <name val="Arial"/>
      <family val="2"/>
      <charset val="204"/>
    </font>
    <font>
      <b/>
      <u/>
      <sz val="13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2" borderId="0" xfId="0" applyFill="1" applyBorder="1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0" fillId="0" borderId="0" xfId="0" applyBorder="1" applyAlignment="1">
      <alignment horizontal="center"/>
    </xf>
    <xf numFmtId="0" fontId="2" fillId="0" borderId="2" xfId="0" applyFont="1" applyBorder="1"/>
    <xf numFmtId="0" fontId="0" fillId="0" borderId="1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 applyAlignment="1">
      <alignment horizontal="center" vertical="center"/>
    </xf>
    <xf numFmtId="0" fontId="8" fillId="2" borderId="0" xfId="0" applyFont="1" applyFill="1" applyBorder="1"/>
    <xf numFmtId="0" fontId="8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3" xfId="0" applyFill="1" applyBorder="1"/>
    <xf numFmtId="0" fontId="8" fillId="2" borderId="9" xfId="0" applyFont="1" applyFill="1" applyBorder="1"/>
    <xf numFmtId="0" fontId="14" fillId="2" borderId="3" xfId="0" applyFont="1" applyFill="1" applyBorder="1"/>
    <xf numFmtId="0" fontId="14" fillId="2" borderId="0" xfId="0" applyFont="1" applyFill="1" applyBorder="1"/>
    <xf numFmtId="0" fontId="0" fillId="0" borderId="2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/>
    <xf numFmtId="0" fontId="8" fillId="2" borderId="8" xfId="0" applyFont="1" applyFill="1" applyBorder="1"/>
    <xf numFmtId="0" fontId="8" fillId="2" borderId="6" xfId="0" applyFont="1" applyFill="1" applyBorder="1"/>
    <xf numFmtId="0" fontId="8" fillId="2" borderId="5" xfId="0" applyFont="1" applyFill="1" applyBorder="1"/>
    <xf numFmtId="0" fontId="8" fillId="2" borderId="10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/>
    <xf numFmtId="0" fontId="0" fillId="2" borderId="0" xfId="0" applyFill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0" borderId="2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4" fontId="24" fillId="4" borderId="1" xfId="0" applyNumberFormat="1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64" fontId="22" fillId="4" borderId="1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164" fontId="24" fillId="4" borderId="13" xfId="0" applyNumberFormat="1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/>
    </xf>
    <xf numFmtId="164" fontId="24" fillId="4" borderId="11" xfId="0" applyNumberFormat="1" applyFont="1" applyFill="1" applyBorder="1" applyAlignment="1">
      <alignment horizontal="center" wrapText="1"/>
    </xf>
    <xf numFmtId="164" fontId="24" fillId="4" borderId="14" xfId="0" applyNumberFormat="1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/>
    </xf>
    <xf numFmtId="0" fontId="0" fillId="0" borderId="11" xfId="0" applyFill="1" applyBorder="1"/>
    <xf numFmtId="0" fontId="2" fillId="0" borderId="11" xfId="0" applyFont="1" applyFill="1" applyBorder="1"/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/>
    </xf>
    <xf numFmtId="0" fontId="0" fillId="0" borderId="18" xfId="0" applyFill="1" applyBorder="1"/>
    <xf numFmtId="0" fontId="2" fillId="0" borderId="18" xfId="0" applyFont="1" applyFill="1" applyBorder="1"/>
    <xf numFmtId="164" fontId="24" fillId="4" borderId="18" xfId="0" applyNumberFormat="1" applyFont="1" applyFill="1" applyBorder="1" applyAlignment="1">
      <alignment horizontal="center" wrapText="1"/>
    </xf>
    <xf numFmtId="164" fontId="1" fillId="8" borderId="2" xfId="0" applyNumberFormat="1" applyFont="1" applyFill="1" applyBorder="1" applyAlignment="1">
      <alignment horizontal="center" vertical="center"/>
    </xf>
    <xf numFmtId="164" fontId="23" fillId="8" borderId="1" xfId="0" applyNumberFormat="1" applyFont="1" applyFill="1" applyBorder="1" applyAlignment="1">
      <alignment horizontal="center" wrapText="1"/>
    </xf>
    <xf numFmtId="164" fontId="23" fillId="8" borderId="11" xfId="0" applyNumberFormat="1" applyFont="1" applyFill="1" applyBorder="1" applyAlignment="1">
      <alignment horizontal="center" wrapText="1"/>
    </xf>
    <xf numFmtId="164" fontId="23" fillId="8" borderId="18" xfId="0" applyNumberFormat="1" applyFont="1" applyFill="1" applyBorder="1" applyAlignment="1">
      <alignment horizontal="center" wrapText="1"/>
    </xf>
    <xf numFmtId="164" fontId="1" fillId="5" borderId="4" xfId="0" applyNumberFormat="1" applyFont="1" applyFill="1" applyBorder="1" applyAlignment="1">
      <alignment horizontal="center" vertical="center"/>
    </xf>
    <xf numFmtId="164" fontId="1" fillId="5" borderId="20" xfId="0" applyNumberFormat="1" applyFont="1" applyFill="1" applyBorder="1" applyAlignment="1">
      <alignment horizontal="center" vertical="center"/>
    </xf>
    <xf numFmtId="164" fontId="21" fillId="5" borderId="20" xfId="0" applyNumberFormat="1" applyFont="1" applyFill="1" applyBorder="1" applyAlignment="1">
      <alignment horizontal="center" vertical="center"/>
    </xf>
    <xf numFmtId="164" fontId="21" fillId="5" borderId="26" xfId="0" applyNumberFormat="1" applyFont="1" applyFill="1" applyBorder="1" applyAlignment="1">
      <alignment horizontal="center" vertical="center"/>
    </xf>
    <xf numFmtId="164" fontId="1" fillId="5" borderId="26" xfId="0" applyNumberFormat="1" applyFont="1" applyFill="1" applyBorder="1" applyAlignment="1">
      <alignment horizontal="center" vertical="center"/>
    </xf>
    <xf numFmtId="164" fontId="1" fillId="5" borderId="18" xfId="0" applyNumberFormat="1" applyFont="1" applyFill="1" applyBorder="1" applyAlignment="1">
      <alignment horizontal="center" vertical="center"/>
    </xf>
    <xf numFmtId="0" fontId="0" fillId="9" borderId="8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3" xfId="0" applyFill="1" applyBorder="1"/>
    <xf numFmtId="0" fontId="0" fillId="9" borderId="10" xfId="0" applyFill="1" applyBorder="1"/>
    <xf numFmtId="0" fontId="4" fillId="0" borderId="3" xfId="0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165" fontId="31" fillId="0" borderId="1" xfId="0" applyNumberFormat="1" applyFont="1" applyFill="1" applyBorder="1" applyAlignment="1">
      <alignment horizontal="center" vertical="center"/>
    </xf>
    <xf numFmtId="165" fontId="31" fillId="10" borderId="1" xfId="0" applyNumberFormat="1" applyFont="1" applyFill="1" applyBorder="1" applyAlignment="1">
      <alignment horizontal="center" vertical="center"/>
    </xf>
    <xf numFmtId="165" fontId="31" fillId="11" borderId="1" xfId="0" applyNumberFormat="1" applyFont="1" applyFill="1" applyBorder="1" applyAlignment="1">
      <alignment horizontal="center" vertical="center"/>
    </xf>
    <xf numFmtId="165" fontId="31" fillId="12" borderId="1" xfId="0" applyNumberFormat="1" applyFont="1" applyFill="1" applyBorder="1" applyAlignment="1">
      <alignment horizontal="center" vertical="center"/>
    </xf>
    <xf numFmtId="165" fontId="29" fillId="10" borderId="1" xfId="0" applyNumberFormat="1" applyFont="1" applyFill="1" applyBorder="1" applyAlignment="1">
      <alignment horizontal="center" vertical="center"/>
    </xf>
    <xf numFmtId="165" fontId="31" fillId="13" borderId="1" xfId="0" applyNumberFormat="1" applyFont="1" applyFill="1" applyBorder="1" applyAlignment="1">
      <alignment horizontal="center" vertical="center"/>
    </xf>
    <xf numFmtId="0" fontId="30" fillId="9" borderId="0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wrapText="1"/>
    </xf>
    <xf numFmtId="0" fontId="5" fillId="5" borderId="20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6" fillId="4" borderId="23" xfId="0" applyFont="1" applyFill="1" applyBorder="1" applyAlignment="1">
      <alignment horizontal="center" wrapText="1"/>
    </xf>
    <xf numFmtId="0" fontId="26" fillId="4" borderId="24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wrapText="1"/>
    </xf>
    <xf numFmtId="0" fontId="0" fillId="6" borderId="19" xfId="0" applyFill="1" applyBorder="1" applyAlignment="1">
      <alignment horizontal="center" wrapText="1"/>
    </xf>
    <xf numFmtId="0" fontId="0" fillId="6" borderId="22" xfId="0" applyFill="1" applyBorder="1" applyAlignment="1">
      <alignment horizontal="center" wrapText="1"/>
    </xf>
    <xf numFmtId="0" fontId="9" fillId="4" borderId="8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27" fillId="4" borderId="20" xfId="0" applyFont="1" applyFill="1" applyBorder="1" applyAlignment="1">
      <alignment horizontal="center"/>
    </xf>
    <xf numFmtId="0" fontId="27" fillId="4" borderId="19" xfId="0" applyFont="1" applyFill="1" applyBorder="1" applyAlignment="1">
      <alignment horizontal="center"/>
    </xf>
    <xf numFmtId="0" fontId="18" fillId="7" borderId="20" xfId="0" applyFont="1" applyFill="1" applyBorder="1" applyAlignment="1">
      <alignment horizontal="center" wrapText="1"/>
    </xf>
    <xf numFmtId="0" fontId="19" fillId="7" borderId="19" xfId="0" applyFont="1" applyFill="1" applyBorder="1" applyAlignment="1">
      <alignment horizontal="center" wrapText="1"/>
    </xf>
    <xf numFmtId="0" fontId="19" fillId="7" borderId="22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25" fillId="0" borderId="20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/>
    </xf>
    <xf numFmtId="0" fontId="0" fillId="11" borderId="1" xfId="0" applyFill="1" applyBorder="1"/>
    <xf numFmtId="0" fontId="2" fillId="11" borderId="1" xfId="0" applyFont="1" applyFill="1" applyBorder="1"/>
    <xf numFmtId="165" fontId="29" fillId="11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9900"/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3</xdr:col>
      <xdr:colOff>390525</xdr:colOff>
      <xdr:row>2</xdr:row>
      <xdr:rowOff>0</xdr:rowOff>
    </xdr:to>
    <xdr:pic>
      <xdr:nvPicPr>
        <xdr:cNvPr id="1025" name="Picture 1" descr="RIVIERA GARDEN-WHITE_no effect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23622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"/>
  <sheetViews>
    <sheetView tabSelected="1" topLeftCell="A34" workbookViewId="0">
      <selection activeCell="P7" sqref="P7"/>
    </sheetView>
  </sheetViews>
  <sheetFormatPr defaultRowHeight="15"/>
  <cols>
    <col min="1" max="1" width="8.5703125" customWidth="1"/>
    <col min="2" max="2" width="6.7109375" customWidth="1"/>
    <col min="3" max="3" width="14.42578125" customWidth="1"/>
    <col min="5" max="5" width="8" customWidth="1"/>
    <col min="6" max="6" width="10.42578125" customWidth="1"/>
    <col min="7" max="7" width="10.5703125" customWidth="1"/>
    <col min="8" max="8" width="10.42578125" customWidth="1"/>
    <col min="9" max="9" width="10.5703125" customWidth="1"/>
    <col min="10" max="10" width="11.42578125" customWidth="1"/>
    <col min="11" max="11" width="13.5703125" customWidth="1"/>
    <col min="12" max="12" width="13.42578125" customWidth="1"/>
    <col min="13" max="13" width="13.5703125" customWidth="1"/>
  </cols>
  <sheetData>
    <row r="1" spans="1:13">
      <c r="A1" s="134" t="s">
        <v>27</v>
      </c>
      <c r="B1" s="134"/>
      <c r="C1" s="134"/>
      <c r="D1" s="134"/>
      <c r="E1" s="134"/>
      <c r="F1" s="134"/>
      <c r="G1" s="134"/>
      <c r="H1" s="134"/>
      <c r="I1" s="134"/>
      <c r="J1" s="134"/>
      <c r="K1" s="80"/>
      <c r="L1" s="81"/>
      <c r="M1" s="82"/>
    </row>
    <row r="2" spans="1:13" ht="41.25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83"/>
      <c r="L2" s="96" t="s">
        <v>63</v>
      </c>
      <c r="M2" s="84"/>
    </row>
    <row r="3" spans="1:13">
      <c r="A3" s="106" t="s">
        <v>0</v>
      </c>
      <c r="B3" s="106" t="s">
        <v>1</v>
      </c>
      <c r="C3" s="106" t="s">
        <v>2</v>
      </c>
      <c r="D3" s="106" t="s">
        <v>3</v>
      </c>
      <c r="E3" s="112" t="s">
        <v>11</v>
      </c>
      <c r="F3" s="137" t="s">
        <v>12</v>
      </c>
      <c r="G3" s="111" t="s">
        <v>4</v>
      </c>
      <c r="H3" s="99" t="s">
        <v>21</v>
      </c>
      <c r="I3" s="116" t="s">
        <v>22</v>
      </c>
      <c r="J3" s="102" t="s">
        <v>23</v>
      </c>
      <c r="K3" s="99" t="s">
        <v>21</v>
      </c>
      <c r="L3" s="116" t="s">
        <v>22</v>
      </c>
      <c r="M3" s="97" t="s">
        <v>23</v>
      </c>
    </row>
    <row r="4" spans="1:13">
      <c r="A4" s="107"/>
      <c r="B4" s="136"/>
      <c r="C4" s="136"/>
      <c r="D4" s="136"/>
      <c r="E4" s="113"/>
      <c r="F4" s="138"/>
      <c r="G4" s="111"/>
      <c r="H4" s="100"/>
      <c r="I4" s="117"/>
      <c r="J4" s="103"/>
      <c r="K4" s="100"/>
      <c r="L4" s="117"/>
      <c r="M4" s="98"/>
    </row>
    <row r="5" spans="1:13" ht="21.75" customHeight="1">
      <c r="A5" s="105" t="s">
        <v>28</v>
      </c>
      <c r="B5" s="105"/>
      <c r="C5" s="105"/>
      <c r="D5" s="105"/>
      <c r="E5" s="105"/>
      <c r="F5" s="105"/>
      <c r="G5" s="105"/>
      <c r="H5" s="105"/>
      <c r="I5" s="105"/>
      <c r="J5" s="105"/>
      <c r="K5" s="85"/>
      <c r="L5" s="2"/>
      <c r="M5" s="86"/>
    </row>
    <row r="6" spans="1:13" ht="15.75" thickBot="1">
      <c r="A6" s="53" t="s">
        <v>29</v>
      </c>
      <c r="B6" s="48">
        <v>1</v>
      </c>
      <c r="C6" s="48" t="s">
        <v>7</v>
      </c>
      <c r="D6" s="48" t="s">
        <v>10</v>
      </c>
      <c r="E6" s="49">
        <v>45.6</v>
      </c>
      <c r="F6" s="50">
        <v>4.95</v>
      </c>
      <c r="G6" s="51">
        <f>E6 + F6</f>
        <v>50.550000000000004</v>
      </c>
      <c r="H6" s="70">
        <v>46506</v>
      </c>
      <c r="I6" s="52">
        <v>37912.5</v>
      </c>
      <c r="J6" s="74">
        <v>50925</v>
      </c>
      <c r="K6" s="93">
        <f>H6*57</f>
        <v>2650842</v>
      </c>
      <c r="L6" s="94">
        <f t="shared" ref="L6:M6" si="0">I6*57</f>
        <v>2161012.5</v>
      </c>
      <c r="M6" s="95">
        <f t="shared" si="0"/>
        <v>2902725</v>
      </c>
    </row>
    <row r="7" spans="1:13" ht="15.75" thickBot="1">
      <c r="A7" s="47" t="s">
        <v>30</v>
      </c>
      <c r="B7" s="48">
        <v>1</v>
      </c>
      <c r="C7" s="48" t="s">
        <v>52</v>
      </c>
      <c r="D7" s="48" t="s">
        <v>9</v>
      </c>
      <c r="E7" s="49">
        <v>40.72</v>
      </c>
      <c r="F7" s="50">
        <v>4.4000000000000004</v>
      </c>
      <c r="G7" s="51">
        <f>E7 + F7</f>
        <v>45.12</v>
      </c>
      <c r="H7" s="70">
        <f>920*G7</f>
        <v>41510.399999999994</v>
      </c>
      <c r="I7" s="52">
        <v>33840</v>
      </c>
      <c r="J7" s="74">
        <v>45453</v>
      </c>
      <c r="K7" s="93">
        <f t="shared" ref="K7:K9" si="1">H7*57</f>
        <v>2366092.7999999998</v>
      </c>
      <c r="L7" s="94">
        <f t="shared" ref="L7:L9" si="2">I7*57</f>
        <v>1928880</v>
      </c>
      <c r="M7" s="95">
        <f t="shared" ref="M7:M9" si="3">J7*57</f>
        <v>2590821</v>
      </c>
    </row>
    <row r="8" spans="1:13" ht="15.75" thickBot="1">
      <c r="A8" s="37" t="s">
        <v>31</v>
      </c>
      <c r="B8" s="38">
        <v>1</v>
      </c>
      <c r="C8" s="38" t="s">
        <v>7</v>
      </c>
      <c r="D8" s="38" t="s">
        <v>9</v>
      </c>
      <c r="E8" s="40">
        <v>52.89</v>
      </c>
      <c r="F8" s="41">
        <v>5.85</v>
      </c>
      <c r="G8" s="39">
        <f>E8 + F8</f>
        <v>58.74</v>
      </c>
      <c r="H8" s="70">
        <f>920*G8</f>
        <v>54040.800000000003</v>
      </c>
      <c r="I8" s="52">
        <v>44055</v>
      </c>
      <c r="J8" s="75">
        <v>59175</v>
      </c>
      <c r="K8" s="93">
        <f t="shared" si="1"/>
        <v>3080325.6</v>
      </c>
      <c r="L8" s="94">
        <f t="shared" si="2"/>
        <v>2511135</v>
      </c>
      <c r="M8" s="95">
        <f t="shared" si="3"/>
        <v>3372975</v>
      </c>
    </row>
    <row r="9" spans="1:13" ht="15.75" thickBot="1">
      <c r="A9" s="37" t="s">
        <v>32</v>
      </c>
      <c r="B9" s="38">
        <v>1</v>
      </c>
      <c r="C9" s="38" t="s">
        <v>7</v>
      </c>
      <c r="D9" s="38" t="s">
        <v>10</v>
      </c>
      <c r="E9" s="40">
        <v>46.08</v>
      </c>
      <c r="F9" s="41">
        <v>4.82</v>
      </c>
      <c r="G9" s="39">
        <f>E9 + F9</f>
        <v>50.9</v>
      </c>
      <c r="H9" s="70">
        <f>920*G9</f>
        <v>46828</v>
      </c>
      <c r="I9" s="52">
        <v>38175</v>
      </c>
      <c r="J9" s="75">
        <v>51277</v>
      </c>
      <c r="K9" s="93">
        <f t="shared" si="1"/>
        <v>2669196</v>
      </c>
      <c r="L9" s="94">
        <f t="shared" si="2"/>
        <v>2175975</v>
      </c>
      <c r="M9" s="95">
        <f t="shared" si="3"/>
        <v>2922789</v>
      </c>
    </row>
    <row r="10" spans="1:13" ht="21" customHeight="1" thickBot="1">
      <c r="A10" s="104" t="s">
        <v>17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90"/>
      <c r="L10" s="90"/>
      <c r="M10" s="90"/>
    </row>
    <row r="11" spans="1:13" ht="15.75" customHeight="1" thickBot="1">
      <c r="A11" s="114" t="s">
        <v>61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91"/>
      <c r="L11" s="91"/>
      <c r="M11" s="91"/>
    </row>
    <row r="12" spans="1:13" ht="15" customHeight="1">
      <c r="A12" s="55" t="s">
        <v>33</v>
      </c>
      <c r="B12" s="9">
        <v>2</v>
      </c>
      <c r="C12" s="43" t="s">
        <v>7</v>
      </c>
      <c r="D12" s="9" t="s">
        <v>10</v>
      </c>
      <c r="E12" s="35">
        <v>42.65</v>
      </c>
      <c r="F12" s="35">
        <v>6.14</v>
      </c>
      <c r="G12" s="36">
        <f>E12+F12</f>
        <v>48.79</v>
      </c>
      <c r="H12" s="71">
        <f>920*G12</f>
        <v>44886.799999999996</v>
      </c>
      <c r="I12" s="54">
        <v>41741</v>
      </c>
      <c r="J12" s="76">
        <v>49151</v>
      </c>
      <c r="K12" s="93">
        <f t="shared" ref="K12:K38" si="4">H12*57</f>
        <v>2558547.5999999996</v>
      </c>
      <c r="L12" s="94">
        <f t="shared" ref="L12:L38" si="5">I12*57</f>
        <v>2379237</v>
      </c>
      <c r="M12" s="95">
        <f t="shared" ref="M12:M38" si="6">J12*57</f>
        <v>2801607</v>
      </c>
    </row>
    <row r="13" spans="1:13" ht="15" customHeight="1" thickBot="1">
      <c r="A13" s="108"/>
      <c r="B13" s="109"/>
      <c r="C13" s="109"/>
      <c r="D13" s="109"/>
      <c r="E13" s="109"/>
      <c r="F13" s="109"/>
      <c r="G13" s="110"/>
      <c r="H13" s="72"/>
      <c r="I13" s="56">
        <v>38300.15</v>
      </c>
      <c r="J13" s="77"/>
      <c r="K13" s="93"/>
      <c r="L13" s="94">
        <f t="shared" si="5"/>
        <v>2183108.5500000003</v>
      </c>
      <c r="M13" s="95"/>
    </row>
    <row r="14" spans="1:13" ht="15" customHeight="1">
      <c r="A14" s="58" t="s">
        <v>34</v>
      </c>
      <c r="B14" s="7">
        <v>2</v>
      </c>
      <c r="C14" s="42" t="s">
        <v>8</v>
      </c>
      <c r="D14" s="7" t="s">
        <v>9</v>
      </c>
      <c r="E14" s="31">
        <v>57.8</v>
      </c>
      <c r="F14" s="31">
        <v>8.42</v>
      </c>
      <c r="G14" s="32">
        <f>E14+F14</f>
        <v>66.22</v>
      </c>
      <c r="H14" s="71">
        <f>920*G14</f>
        <v>60922.400000000001</v>
      </c>
      <c r="I14" s="54">
        <v>56353</v>
      </c>
      <c r="J14" s="75">
        <v>66710</v>
      </c>
      <c r="K14" s="93">
        <f t="shared" si="4"/>
        <v>3472576.8000000003</v>
      </c>
      <c r="L14" s="94">
        <f t="shared" si="5"/>
        <v>3212121</v>
      </c>
      <c r="M14" s="95">
        <f t="shared" si="6"/>
        <v>3802470</v>
      </c>
    </row>
    <row r="15" spans="1:13" ht="15" customHeight="1" thickBot="1">
      <c r="A15" s="59"/>
      <c r="B15" s="60"/>
      <c r="C15" s="61"/>
      <c r="D15" s="60"/>
      <c r="E15" s="62"/>
      <c r="F15" s="62"/>
      <c r="G15" s="63"/>
      <c r="H15" s="72"/>
      <c r="I15" s="56">
        <v>51982.7</v>
      </c>
      <c r="J15" s="78"/>
      <c r="K15" s="93"/>
      <c r="L15" s="94">
        <f t="shared" si="5"/>
        <v>2963013.9</v>
      </c>
      <c r="M15" s="95"/>
    </row>
    <row r="16" spans="1:13" ht="15" customHeight="1">
      <c r="A16" s="55" t="s">
        <v>35</v>
      </c>
      <c r="B16" s="7">
        <v>2</v>
      </c>
      <c r="C16" s="42" t="s">
        <v>7</v>
      </c>
      <c r="D16" s="7" t="s">
        <v>9</v>
      </c>
      <c r="E16" s="31">
        <v>44.99</v>
      </c>
      <c r="F16" s="31">
        <v>6.6</v>
      </c>
      <c r="G16" s="32">
        <v>51.59</v>
      </c>
      <c r="H16" s="71">
        <f>920*G16</f>
        <v>47462.8</v>
      </c>
      <c r="I16" s="57">
        <v>44070</v>
      </c>
      <c r="J16" s="76">
        <v>51972</v>
      </c>
      <c r="K16" s="93">
        <f t="shared" si="4"/>
        <v>2705379.6</v>
      </c>
      <c r="L16" s="94">
        <f t="shared" si="5"/>
        <v>2511990</v>
      </c>
      <c r="M16" s="95">
        <f t="shared" si="6"/>
        <v>2962404</v>
      </c>
    </row>
    <row r="17" spans="1:13" ht="15" customHeight="1">
      <c r="A17" s="55"/>
      <c r="B17" s="7"/>
      <c r="C17" s="42"/>
      <c r="D17" s="7"/>
      <c r="E17" s="31"/>
      <c r="F17" s="31"/>
      <c r="G17" s="32"/>
      <c r="H17" s="71"/>
      <c r="I17" s="45">
        <v>40498.15</v>
      </c>
      <c r="J17" s="76"/>
      <c r="K17" s="93"/>
      <c r="L17" s="94">
        <f t="shared" si="5"/>
        <v>2308394.5500000003</v>
      </c>
      <c r="M17" s="95"/>
    </row>
    <row r="18" spans="1:13" ht="15" customHeight="1">
      <c r="A18" s="55" t="s">
        <v>36</v>
      </c>
      <c r="B18" s="7">
        <v>2</v>
      </c>
      <c r="C18" s="42" t="s">
        <v>52</v>
      </c>
      <c r="D18" s="7" t="s">
        <v>10</v>
      </c>
      <c r="E18" s="31">
        <v>24.22</v>
      </c>
      <c r="F18" s="31">
        <v>3.35</v>
      </c>
      <c r="G18" s="32">
        <f>E18+F18</f>
        <v>27.57</v>
      </c>
      <c r="H18" s="71">
        <f>920*G18</f>
        <v>25364.400000000001</v>
      </c>
      <c r="I18" s="57">
        <v>23462</v>
      </c>
      <c r="J18" s="76">
        <v>27774</v>
      </c>
      <c r="K18" s="93">
        <f t="shared" si="4"/>
        <v>1445770.8</v>
      </c>
      <c r="L18" s="94">
        <f t="shared" si="5"/>
        <v>1337334</v>
      </c>
      <c r="M18" s="95">
        <f t="shared" si="6"/>
        <v>1583118</v>
      </c>
    </row>
    <row r="19" spans="1:13" ht="15" customHeight="1">
      <c r="A19" s="55"/>
      <c r="B19" s="7"/>
      <c r="C19" s="42"/>
      <c r="D19" s="7"/>
      <c r="E19" s="31"/>
      <c r="F19" s="31"/>
      <c r="G19" s="32"/>
      <c r="H19" s="71"/>
      <c r="I19" s="45">
        <v>21642.45</v>
      </c>
      <c r="J19" s="76"/>
      <c r="K19" s="93"/>
      <c r="L19" s="94">
        <f t="shared" si="5"/>
        <v>1233619.6500000001</v>
      </c>
      <c r="M19" s="95"/>
    </row>
    <row r="20" spans="1:13" ht="15" customHeight="1">
      <c r="A20" s="58" t="s">
        <v>49</v>
      </c>
      <c r="B20" s="7">
        <v>2</v>
      </c>
      <c r="C20" s="42" t="s">
        <v>7</v>
      </c>
      <c r="D20" s="7" t="s">
        <v>10</v>
      </c>
      <c r="E20" s="31">
        <v>38.29</v>
      </c>
      <c r="F20" s="31">
        <v>5.29</v>
      </c>
      <c r="G20" s="32">
        <f>E20+F20</f>
        <v>43.58</v>
      </c>
      <c r="H20" s="71">
        <f>920*G20</f>
        <v>40093.599999999999</v>
      </c>
      <c r="I20" s="57">
        <v>37087</v>
      </c>
      <c r="J20" s="75">
        <v>43903</v>
      </c>
      <c r="K20" s="93">
        <f t="shared" si="4"/>
        <v>2285335.1999999997</v>
      </c>
      <c r="L20" s="94">
        <f t="shared" si="5"/>
        <v>2113959</v>
      </c>
      <c r="M20" s="95">
        <f t="shared" si="6"/>
        <v>2502471</v>
      </c>
    </row>
    <row r="21" spans="1:13" ht="15" customHeight="1" thickBot="1">
      <c r="A21" s="64"/>
      <c r="B21" s="65"/>
      <c r="C21" s="66"/>
      <c r="D21" s="65"/>
      <c r="E21" s="67"/>
      <c r="F21" s="67"/>
      <c r="G21" s="68"/>
      <c r="H21" s="73"/>
      <c r="I21" s="69">
        <v>34210.299999999996</v>
      </c>
      <c r="J21" s="79"/>
      <c r="K21" s="93"/>
      <c r="L21" s="94">
        <f t="shared" si="5"/>
        <v>1949987.0999999999</v>
      </c>
      <c r="M21" s="95"/>
    </row>
    <row r="22" spans="1:13" ht="22.5" customHeight="1">
      <c r="A22" s="101" t="s">
        <v>18</v>
      </c>
      <c r="B22" s="101"/>
      <c r="C22" s="101"/>
      <c r="D22" s="101"/>
      <c r="E22" s="101"/>
      <c r="F22" s="101"/>
      <c r="G22" s="101"/>
      <c r="H22" s="101"/>
      <c r="I22" s="101"/>
      <c r="J22" s="101"/>
      <c r="K22" s="90"/>
      <c r="L22" s="90"/>
      <c r="M22" s="90"/>
    </row>
    <row r="23" spans="1:13">
      <c r="A23" s="21" t="s">
        <v>37</v>
      </c>
      <c r="B23" s="9">
        <v>3</v>
      </c>
      <c r="C23" s="43" t="s">
        <v>7</v>
      </c>
      <c r="D23" s="9" t="s">
        <v>10</v>
      </c>
      <c r="E23" s="35">
        <v>42.65</v>
      </c>
      <c r="F23" s="8">
        <v>6.14</v>
      </c>
      <c r="G23" s="6">
        <f>E23+F23</f>
        <v>48.79</v>
      </c>
      <c r="H23" s="71">
        <f>920*G23</f>
        <v>44886.799999999996</v>
      </c>
      <c r="I23" s="45">
        <v>41471.5</v>
      </c>
      <c r="J23" s="75">
        <v>49151</v>
      </c>
      <c r="K23" s="93">
        <f t="shared" si="4"/>
        <v>2558547.5999999996</v>
      </c>
      <c r="L23" s="94">
        <f t="shared" si="5"/>
        <v>2363875.5</v>
      </c>
      <c r="M23" s="95">
        <f t="shared" si="6"/>
        <v>2801607</v>
      </c>
    </row>
    <row r="24" spans="1:13">
      <c r="A24" s="21" t="s">
        <v>38</v>
      </c>
      <c r="B24" s="7">
        <v>3</v>
      </c>
      <c r="C24" s="42" t="s">
        <v>8</v>
      </c>
      <c r="D24" s="7" t="s">
        <v>9</v>
      </c>
      <c r="E24" s="31">
        <v>57.8</v>
      </c>
      <c r="F24" s="3">
        <v>8.42</v>
      </c>
      <c r="G24" s="4">
        <f>E24+F24</f>
        <v>66.22</v>
      </c>
      <c r="H24" s="71">
        <f>920*G24</f>
        <v>60922.400000000001</v>
      </c>
      <c r="I24" s="45">
        <v>56287</v>
      </c>
      <c r="J24" s="75">
        <v>66710</v>
      </c>
      <c r="K24" s="93">
        <f t="shared" si="4"/>
        <v>3472576.8000000003</v>
      </c>
      <c r="L24" s="94">
        <f t="shared" si="5"/>
        <v>3208359</v>
      </c>
      <c r="M24" s="95">
        <f t="shared" si="6"/>
        <v>3802470</v>
      </c>
    </row>
    <row r="25" spans="1:13">
      <c r="A25" s="21" t="s">
        <v>39</v>
      </c>
      <c r="B25" s="7">
        <v>3</v>
      </c>
      <c r="C25" s="42" t="s">
        <v>7</v>
      </c>
      <c r="D25" s="7" t="s">
        <v>9</v>
      </c>
      <c r="E25" s="31">
        <v>44.99</v>
      </c>
      <c r="F25" s="31">
        <v>6.6</v>
      </c>
      <c r="G25" s="32">
        <f>E25+F25</f>
        <v>51.59</v>
      </c>
      <c r="H25" s="71">
        <f>920*G25</f>
        <v>47462.8</v>
      </c>
      <c r="I25" s="45">
        <v>43851.5</v>
      </c>
      <c r="J25" s="75">
        <v>51972</v>
      </c>
      <c r="K25" s="93">
        <f t="shared" si="4"/>
        <v>2705379.6</v>
      </c>
      <c r="L25" s="94">
        <f t="shared" si="5"/>
        <v>2499535.5</v>
      </c>
      <c r="M25" s="95">
        <f t="shared" si="6"/>
        <v>2962404</v>
      </c>
    </row>
    <row r="26" spans="1:13">
      <c r="A26" s="21" t="s">
        <v>40</v>
      </c>
      <c r="B26" s="7">
        <v>3</v>
      </c>
      <c r="C26" s="42" t="s">
        <v>52</v>
      </c>
      <c r="D26" s="7" t="s">
        <v>10</v>
      </c>
      <c r="E26" s="31">
        <v>24.22</v>
      </c>
      <c r="F26" s="31">
        <v>3.35</v>
      </c>
      <c r="G26" s="32">
        <f>E26+F26</f>
        <v>27.57</v>
      </c>
      <c r="H26" s="71">
        <f>920*G26</f>
        <v>25364.400000000001</v>
      </c>
      <c r="I26" s="45">
        <v>23434.5</v>
      </c>
      <c r="J26" s="75">
        <v>27774</v>
      </c>
      <c r="K26" s="93">
        <f t="shared" si="4"/>
        <v>1445770.8</v>
      </c>
      <c r="L26" s="94">
        <f t="shared" si="5"/>
        <v>1335766.5</v>
      </c>
      <c r="M26" s="95">
        <f t="shared" si="6"/>
        <v>1583118</v>
      </c>
    </row>
    <row r="27" spans="1:13" ht="15" customHeight="1">
      <c r="A27" s="139" t="s">
        <v>50</v>
      </c>
      <c r="B27" s="140">
        <v>3</v>
      </c>
      <c r="C27" s="141" t="s">
        <v>7</v>
      </c>
      <c r="D27" s="140" t="s">
        <v>10</v>
      </c>
      <c r="E27" s="142">
        <v>38.29</v>
      </c>
      <c r="F27" s="142">
        <v>5.29</v>
      </c>
      <c r="G27" s="143">
        <f>E27+F27</f>
        <v>43.58</v>
      </c>
      <c r="H27" s="128" t="s">
        <v>25</v>
      </c>
      <c r="I27" s="129"/>
      <c r="J27" s="130"/>
      <c r="K27" s="92"/>
      <c r="L27" s="144"/>
      <c r="M27" s="92"/>
    </row>
    <row r="28" spans="1:13" ht="18" customHeight="1">
      <c r="A28" s="104" t="s">
        <v>19</v>
      </c>
      <c r="B28" s="104"/>
      <c r="C28" s="104"/>
      <c r="D28" s="104"/>
      <c r="E28" s="104"/>
      <c r="F28" s="104"/>
      <c r="G28" s="104"/>
      <c r="H28" s="104"/>
      <c r="I28" s="104"/>
      <c r="J28" s="104"/>
      <c r="K28" s="90"/>
      <c r="L28" s="90"/>
      <c r="M28" s="90"/>
    </row>
    <row r="29" spans="1:13" ht="15" customHeight="1">
      <c r="A29" s="34" t="s">
        <v>41</v>
      </c>
      <c r="B29" s="9">
        <v>4</v>
      </c>
      <c r="C29" s="43" t="s">
        <v>7</v>
      </c>
      <c r="D29" s="9" t="s">
        <v>10</v>
      </c>
      <c r="E29" s="31">
        <v>42.65</v>
      </c>
      <c r="F29" s="31">
        <v>5.69</v>
      </c>
      <c r="G29" s="32">
        <f>E29+F29</f>
        <v>48.339999999999996</v>
      </c>
      <c r="H29" s="71">
        <f>920*G29</f>
        <v>44472.799999999996</v>
      </c>
      <c r="I29" s="45">
        <v>41089</v>
      </c>
      <c r="J29" s="75">
        <v>48698</v>
      </c>
      <c r="K29" s="93">
        <f t="shared" si="4"/>
        <v>2534949.5999999996</v>
      </c>
      <c r="L29" s="94">
        <f t="shared" si="5"/>
        <v>2342073</v>
      </c>
      <c r="M29" s="95">
        <f t="shared" si="6"/>
        <v>2775786</v>
      </c>
    </row>
    <row r="30" spans="1:13" ht="15" customHeight="1">
      <c r="A30" s="34" t="s">
        <v>42</v>
      </c>
      <c r="B30" s="7">
        <v>4</v>
      </c>
      <c r="C30" s="42" t="s">
        <v>8</v>
      </c>
      <c r="D30" s="7" t="s">
        <v>9</v>
      </c>
      <c r="E30" s="35">
        <v>57.8</v>
      </c>
      <c r="F30" s="35">
        <v>7.34</v>
      </c>
      <c r="G30" s="36">
        <f>E30+F30</f>
        <v>65.14</v>
      </c>
      <c r="H30" s="71">
        <f>920*G30</f>
        <v>59928.800000000003</v>
      </c>
      <c r="I30" s="45">
        <v>55369</v>
      </c>
      <c r="J30" s="75">
        <v>65622</v>
      </c>
      <c r="K30" s="93">
        <f t="shared" si="4"/>
        <v>3415941.6</v>
      </c>
      <c r="L30" s="94">
        <f t="shared" si="5"/>
        <v>3156033</v>
      </c>
      <c r="M30" s="95">
        <f t="shared" si="6"/>
        <v>3740454</v>
      </c>
    </row>
    <row r="31" spans="1:13" ht="15" customHeight="1">
      <c r="A31" s="34" t="s">
        <v>43</v>
      </c>
      <c r="B31" s="7">
        <v>4</v>
      </c>
      <c r="C31" s="42" t="s">
        <v>7</v>
      </c>
      <c r="D31" s="7" t="s">
        <v>9</v>
      </c>
      <c r="E31" s="31">
        <v>44.99</v>
      </c>
      <c r="F31" s="31">
        <v>5.96</v>
      </c>
      <c r="G31" s="32">
        <f>E31+F31</f>
        <v>50.95</v>
      </c>
      <c r="H31" s="71">
        <f>920*G31</f>
        <v>46874</v>
      </c>
      <c r="I31" s="45">
        <v>43307.5</v>
      </c>
      <c r="J31" s="75">
        <v>51327</v>
      </c>
      <c r="K31" s="93">
        <f t="shared" si="4"/>
        <v>2671818</v>
      </c>
      <c r="L31" s="94">
        <f t="shared" si="5"/>
        <v>2468527.5</v>
      </c>
      <c r="M31" s="95">
        <f t="shared" si="6"/>
        <v>2925639</v>
      </c>
    </row>
    <row r="32" spans="1:13" ht="15" customHeight="1">
      <c r="A32" s="46" t="s">
        <v>44</v>
      </c>
      <c r="B32" s="24">
        <v>4</v>
      </c>
      <c r="C32" s="44" t="s">
        <v>52</v>
      </c>
      <c r="D32" s="24" t="s">
        <v>10</v>
      </c>
      <c r="E32" s="22">
        <v>24.22</v>
      </c>
      <c r="F32" s="22">
        <v>2.92</v>
      </c>
      <c r="G32" s="25">
        <f>E32+F32</f>
        <v>27.14</v>
      </c>
      <c r="H32" s="128" t="s">
        <v>25</v>
      </c>
      <c r="I32" s="129"/>
      <c r="J32" s="130"/>
      <c r="K32" s="92"/>
      <c r="L32" s="92"/>
      <c r="M32" s="92"/>
    </row>
    <row r="33" spans="1:13" ht="15" customHeight="1">
      <c r="A33" s="34" t="s">
        <v>51</v>
      </c>
      <c r="B33" s="7">
        <v>4</v>
      </c>
      <c r="C33" s="42" t="s">
        <v>7</v>
      </c>
      <c r="D33" s="7" t="s">
        <v>10</v>
      </c>
      <c r="E33" s="31">
        <v>38.29</v>
      </c>
      <c r="F33" s="31">
        <v>4.8600000000000003</v>
      </c>
      <c r="G33" s="32">
        <f>E33+F33</f>
        <v>43.15</v>
      </c>
      <c r="H33" s="71">
        <f>920*G33</f>
        <v>39698</v>
      </c>
      <c r="I33" s="45">
        <v>36677.5</v>
      </c>
      <c r="J33" s="75">
        <v>43469</v>
      </c>
      <c r="K33" s="93">
        <f t="shared" si="4"/>
        <v>2262786</v>
      </c>
      <c r="L33" s="94">
        <f t="shared" si="5"/>
        <v>2090617.5</v>
      </c>
      <c r="M33" s="95">
        <f t="shared" si="6"/>
        <v>2477733</v>
      </c>
    </row>
    <row r="34" spans="1:13" ht="18.75" customHeight="1">
      <c r="A34" s="104" t="s">
        <v>20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90"/>
      <c r="L34" s="90"/>
      <c r="M34" s="90"/>
    </row>
    <row r="35" spans="1:13">
      <c r="A35" s="23" t="s">
        <v>45</v>
      </c>
      <c r="B35" s="24">
        <v>5</v>
      </c>
      <c r="C35" s="44" t="s">
        <v>52</v>
      </c>
      <c r="D35" s="24" t="s">
        <v>26</v>
      </c>
      <c r="E35" s="22">
        <v>29.81</v>
      </c>
      <c r="F35" s="22">
        <v>3.11</v>
      </c>
      <c r="G35" s="25">
        <f>E35+F35</f>
        <v>32.92</v>
      </c>
      <c r="H35" s="128" t="s">
        <v>25</v>
      </c>
      <c r="I35" s="129"/>
      <c r="J35" s="130"/>
      <c r="K35" s="92"/>
      <c r="L35" s="92"/>
      <c r="M35" s="92"/>
    </row>
    <row r="36" spans="1:13">
      <c r="A36" s="23" t="s">
        <v>46</v>
      </c>
      <c r="B36" s="24">
        <v>5</v>
      </c>
      <c r="C36" s="44" t="s">
        <v>7</v>
      </c>
      <c r="D36" s="24" t="s">
        <v>26</v>
      </c>
      <c r="E36" s="22">
        <v>44.09</v>
      </c>
      <c r="F36" s="22">
        <v>4.82</v>
      </c>
      <c r="G36" s="25">
        <f>E36+F36</f>
        <v>48.910000000000004</v>
      </c>
      <c r="H36" s="128" t="s">
        <v>25</v>
      </c>
      <c r="I36" s="129"/>
      <c r="J36" s="130"/>
      <c r="K36" s="92"/>
      <c r="L36" s="92"/>
      <c r="M36" s="92"/>
    </row>
    <row r="37" spans="1:13">
      <c r="A37" s="23" t="s">
        <v>47</v>
      </c>
      <c r="B37" s="24">
        <v>5</v>
      </c>
      <c r="C37" s="44" t="s">
        <v>7</v>
      </c>
      <c r="D37" s="24" t="s">
        <v>26</v>
      </c>
      <c r="E37" s="22">
        <v>50.29</v>
      </c>
      <c r="F37" s="22">
        <v>5.58</v>
      </c>
      <c r="G37" s="25">
        <f>E37+F37</f>
        <v>55.87</v>
      </c>
      <c r="H37" s="128" t="s">
        <v>25</v>
      </c>
      <c r="I37" s="129"/>
      <c r="J37" s="130"/>
      <c r="K37" s="92"/>
      <c r="L37" s="92"/>
      <c r="M37" s="92"/>
    </row>
    <row r="38" spans="1:13">
      <c r="A38" s="30" t="s">
        <v>48</v>
      </c>
      <c r="B38" s="7">
        <v>5</v>
      </c>
      <c r="C38" s="42" t="s">
        <v>52</v>
      </c>
      <c r="D38" s="7" t="s">
        <v>10</v>
      </c>
      <c r="E38" s="31">
        <v>29.87</v>
      </c>
      <c r="F38" s="31">
        <v>3</v>
      </c>
      <c r="G38" s="32">
        <f>E38+F38</f>
        <v>32.870000000000005</v>
      </c>
      <c r="H38" s="71">
        <v>30240</v>
      </c>
      <c r="I38" s="45">
        <v>27939.500000000004</v>
      </c>
      <c r="J38" s="75">
        <v>33113</v>
      </c>
      <c r="K38" s="93">
        <f t="shared" si="4"/>
        <v>1723680</v>
      </c>
      <c r="L38" s="94">
        <f t="shared" si="5"/>
        <v>1592551.5000000002</v>
      </c>
      <c r="M38" s="95">
        <f t="shared" si="6"/>
        <v>1887441</v>
      </c>
    </row>
    <row r="39" spans="1:13" ht="17.25">
      <c r="A39" s="123" t="s">
        <v>62</v>
      </c>
      <c r="B39" s="124"/>
      <c r="C39" s="124"/>
      <c r="D39" s="124"/>
      <c r="E39" s="124"/>
      <c r="F39" s="124"/>
      <c r="G39" s="124"/>
      <c r="H39" s="124"/>
      <c r="I39" s="124"/>
      <c r="J39" s="124"/>
      <c r="K39" s="87"/>
      <c r="L39" s="88"/>
      <c r="M39" s="89"/>
    </row>
    <row r="40" spans="1:13" ht="17.25">
      <c r="A40" s="131"/>
      <c r="B40" s="132"/>
      <c r="C40" s="132"/>
      <c r="D40" s="132"/>
      <c r="E40" s="132"/>
      <c r="F40" s="132"/>
      <c r="G40" s="132"/>
      <c r="H40" s="132"/>
      <c r="I40" s="132"/>
      <c r="J40" s="133"/>
      <c r="K40" s="5"/>
    </row>
    <row r="41" spans="1:13" ht="15" customHeight="1">
      <c r="A41" s="118" t="s">
        <v>14</v>
      </c>
      <c r="B41" s="119"/>
      <c r="C41" s="120"/>
      <c r="D41" s="121" t="s">
        <v>6</v>
      </c>
      <c r="E41" s="122"/>
      <c r="F41" s="122"/>
      <c r="G41" s="122"/>
      <c r="H41" s="125" t="s">
        <v>24</v>
      </c>
      <c r="I41" s="126"/>
      <c r="J41" s="127"/>
    </row>
    <row r="42" spans="1:13" ht="15" customHeight="1">
      <c r="A42" s="11" t="s">
        <v>13</v>
      </c>
      <c r="B42" s="10"/>
      <c r="C42" s="1"/>
      <c r="D42" s="26" t="s">
        <v>13</v>
      </c>
      <c r="E42" s="27"/>
      <c r="F42" s="14"/>
      <c r="G42" s="14"/>
      <c r="H42" s="16" t="s">
        <v>13</v>
      </c>
      <c r="I42" s="14"/>
      <c r="J42" s="15"/>
    </row>
    <row r="43" spans="1:13">
      <c r="A43" s="11" t="s">
        <v>53</v>
      </c>
      <c r="B43" s="10"/>
      <c r="C43" s="1"/>
      <c r="D43" s="17" t="s">
        <v>16</v>
      </c>
      <c r="E43" s="1"/>
      <c r="F43" s="1"/>
      <c r="G43" s="1"/>
      <c r="H43" s="17" t="s">
        <v>53</v>
      </c>
      <c r="I43" s="1"/>
      <c r="J43" s="29"/>
    </row>
    <row r="44" spans="1:13">
      <c r="A44" s="11" t="s">
        <v>54</v>
      </c>
      <c r="B44" s="10"/>
      <c r="C44" s="1"/>
      <c r="D44" s="11" t="s">
        <v>59</v>
      </c>
      <c r="E44" s="10"/>
      <c r="F44" s="1"/>
      <c r="G44" s="1"/>
      <c r="H44" s="19" t="s">
        <v>15</v>
      </c>
      <c r="I44" s="20"/>
      <c r="J44" s="29"/>
    </row>
    <row r="45" spans="1:13">
      <c r="A45" s="11" t="s">
        <v>55</v>
      </c>
      <c r="B45" s="10"/>
      <c r="C45" s="1"/>
      <c r="D45" s="11" t="s">
        <v>60</v>
      </c>
      <c r="E45" s="10"/>
      <c r="F45" s="1"/>
      <c r="G45" s="1"/>
      <c r="H45" s="17" t="s">
        <v>57</v>
      </c>
      <c r="I45" s="1"/>
      <c r="J45" s="29"/>
    </row>
    <row r="46" spans="1:13">
      <c r="A46" s="11" t="s">
        <v>56</v>
      </c>
      <c r="B46" s="33"/>
      <c r="C46" s="1"/>
      <c r="D46" s="17"/>
      <c r="E46" s="10"/>
      <c r="F46" s="10"/>
      <c r="G46" s="1"/>
      <c r="H46" s="17" t="s">
        <v>58</v>
      </c>
      <c r="I46" s="1"/>
      <c r="J46" s="29"/>
    </row>
    <row r="47" spans="1:13">
      <c r="A47" s="12"/>
      <c r="B47" s="13"/>
      <c r="C47" s="13"/>
      <c r="D47" s="12"/>
      <c r="E47" s="28"/>
      <c r="F47" s="28"/>
      <c r="G47" s="13"/>
      <c r="H47" s="12" t="s">
        <v>5</v>
      </c>
      <c r="I47" s="13"/>
      <c r="J47" s="18"/>
    </row>
    <row r="48" spans="1:13">
      <c r="K48" s="2"/>
    </row>
    <row r="49" spans="11:11">
      <c r="K49" s="10"/>
    </row>
  </sheetData>
  <mergeCells count="31">
    <mergeCell ref="H27:J27"/>
    <mergeCell ref="A1:J2"/>
    <mergeCell ref="B3:B4"/>
    <mergeCell ref="C3:C4"/>
    <mergeCell ref="D3:D4"/>
    <mergeCell ref="F3:F4"/>
    <mergeCell ref="I3:I4"/>
    <mergeCell ref="A41:C41"/>
    <mergeCell ref="D41:G41"/>
    <mergeCell ref="A28:J28"/>
    <mergeCell ref="A39:J39"/>
    <mergeCell ref="H41:J41"/>
    <mergeCell ref="H36:J36"/>
    <mergeCell ref="H35:J35"/>
    <mergeCell ref="A40:J40"/>
    <mergeCell ref="A34:J34"/>
    <mergeCell ref="H37:J37"/>
    <mergeCell ref="H32:J32"/>
    <mergeCell ref="M3:M4"/>
    <mergeCell ref="K3:K4"/>
    <mergeCell ref="A22:J22"/>
    <mergeCell ref="J3:J4"/>
    <mergeCell ref="A10:J10"/>
    <mergeCell ref="A5:J5"/>
    <mergeCell ref="A3:A4"/>
    <mergeCell ref="H3:H4"/>
    <mergeCell ref="A13:G13"/>
    <mergeCell ref="G3:G4"/>
    <mergeCell ref="E3:E4"/>
    <mergeCell ref="A11:J11"/>
    <mergeCell ref="L3:L4"/>
  </mergeCells>
  <phoneticPr fontId="12" type="noConversion"/>
  <pageMargins left="0.7" right="0.7" top="0.75" bottom="0.75" header="0.3" footer="0.3"/>
  <pageSetup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2013-01-16T10:34:53Z</cp:lastPrinted>
  <dcterms:created xsi:type="dcterms:W3CDTF">2006-09-16T00:00:00Z</dcterms:created>
  <dcterms:modified xsi:type="dcterms:W3CDTF">2014-11-17T15:14:31Z</dcterms:modified>
</cp:coreProperties>
</file>