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38" i="1" l="1"/>
  <c r="M38" i="1" s="1"/>
  <c r="J38" i="1"/>
  <c r="M10" i="1"/>
  <c r="M12" i="1"/>
  <c r="K10" i="1"/>
  <c r="L10" i="1" s="1"/>
  <c r="K11" i="1"/>
  <c r="M11" i="1" s="1"/>
  <c r="K32" i="1"/>
  <c r="L32" i="1" s="1"/>
  <c r="K33" i="1"/>
  <c r="M33" i="1" s="1"/>
  <c r="K48" i="1"/>
  <c r="L48" i="1" s="1"/>
  <c r="K49" i="1"/>
  <c r="M49" i="1" s="1"/>
  <c r="K52" i="1"/>
  <c r="L52" i="1" s="1"/>
  <c r="K54" i="1"/>
  <c r="M54" i="1" s="1"/>
  <c r="K57" i="1"/>
  <c r="M57" i="1" s="1"/>
  <c r="K58" i="1"/>
  <c r="M58" i="1" s="1"/>
  <c r="K62" i="1"/>
  <c r="M62" i="1" s="1"/>
  <c r="K63" i="1"/>
  <c r="M63" i="1" s="1"/>
  <c r="K66" i="1"/>
  <c r="M66" i="1" s="1"/>
  <c r="K67" i="1"/>
  <c r="M67" i="1" s="1"/>
  <c r="K71" i="1"/>
  <c r="M71" i="1" s="1"/>
  <c r="K72" i="1"/>
  <c r="L72" i="1" s="1"/>
  <c r="J35" i="1"/>
  <c r="K35" i="1" s="1"/>
  <c r="H39" i="1"/>
  <c r="H40" i="1"/>
  <c r="J40" i="1" s="1"/>
  <c r="K40" i="1" s="1"/>
  <c r="L40" i="1" s="1"/>
  <c r="H41" i="1"/>
  <c r="J41" i="1" s="1"/>
  <c r="K41" i="1" s="1"/>
  <c r="M41" i="1" s="1"/>
  <c r="H42" i="1"/>
  <c r="J42" i="1" s="1"/>
  <c r="K42" i="1" s="1"/>
  <c r="M42" i="1" s="1"/>
  <c r="H43" i="1"/>
  <c r="J43" i="1" s="1"/>
  <c r="H44" i="1"/>
  <c r="J44" i="1" s="1"/>
  <c r="K44" i="1" s="1"/>
  <c r="L44" i="1" s="1"/>
  <c r="H46" i="1"/>
  <c r="J46" i="1" s="1"/>
  <c r="K46" i="1" s="1"/>
  <c r="H47" i="1"/>
  <c r="J47" i="1" s="1"/>
  <c r="K47" i="1" s="1"/>
  <c r="H48" i="1"/>
  <c r="J48" i="1" s="1"/>
  <c r="H49" i="1"/>
  <c r="J49" i="1" s="1"/>
  <c r="H50" i="1"/>
  <c r="J50" i="1" s="1"/>
  <c r="K50" i="1" s="1"/>
  <c r="H51" i="1"/>
  <c r="J51" i="1" s="1"/>
  <c r="K51" i="1" s="1"/>
  <c r="H52" i="1"/>
  <c r="J52" i="1" s="1"/>
  <c r="H54" i="1"/>
  <c r="J54" i="1" s="1"/>
  <c r="H55" i="1"/>
  <c r="J55" i="1" s="1"/>
  <c r="K55" i="1" s="1"/>
  <c r="M55" i="1" s="1"/>
  <c r="H56" i="1"/>
  <c r="J56" i="1" s="1"/>
  <c r="K56" i="1" s="1"/>
  <c r="H57" i="1"/>
  <c r="J57" i="1" s="1"/>
  <c r="H58" i="1"/>
  <c r="J58" i="1" s="1"/>
  <c r="H59" i="1"/>
  <c r="J59" i="1" s="1"/>
  <c r="K59" i="1" s="1"/>
  <c r="M59" i="1" s="1"/>
  <c r="H60" i="1"/>
  <c r="J60" i="1" s="1"/>
  <c r="K60" i="1" s="1"/>
  <c r="H62" i="1"/>
  <c r="J62" i="1" s="1"/>
  <c r="H63" i="1"/>
  <c r="J63" i="1" s="1"/>
  <c r="H64" i="1"/>
  <c r="J64" i="1" s="1"/>
  <c r="K64" i="1" s="1"/>
  <c r="H65" i="1"/>
  <c r="J65" i="1" s="1"/>
  <c r="K65" i="1" s="1"/>
  <c r="H66" i="1"/>
  <c r="J66" i="1" s="1"/>
  <c r="H67" i="1"/>
  <c r="J67" i="1" s="1"/>
  <c r="H68" i="1"/>
  <c r="J68" i="1" s="1"/>
  <c r="K68" i="1" s="1"/>
  <c r="H70" i="1"/>
  <c r="J70" i="1" s="1"/>
  <c r="K70" i="1" s="1"/>
  <c r="H71" i="1"/>
  <c r="J71" i="1" s="1"/>
  <c r="H72" i="1"/>
  <c r="J72" i="1" s="1"/>
  <c r="H38" i="1"/>
  <c r="H9" i="1"/>
  <c r="J9" i="1" s="1"/>
  <c r="K9" i="1" s="1"/>
  <c r="M9" i="1" s="1"/>
  <c r="H10" i="1"/>
  <c r="J10" i="1" s="1"/>
  <c r="H11" i="1"/>
  <c r="J11" i="1" s="1"/>
  <c r="H12" i="1"/>
  <c r="J12" i="1" s="1"/>
  <c r="K12" i="1" s="1"/>
  <c r="L12" i="1" s="1"/>
  <c r="H14" i="1"/>
  <c r="J14" i="1" s="1"/>
  <c r="K14" i="1" s="1"/>
  <c r="M14" i="1" s="1"/>
  <c r="H15" i="1"/>
  <c r="J15" i="1" s="1"/>
  <c r="K15" i="1" s="1"/>
  <c r="M15" i="1" s="1"/>
  <c r="H16" i="1"/>
  <c r="J16" i="1" s="1"/>
  <c r="K16" i="1" s="1"/>
  <c r="H17" i="1"/>
  <c r="J17" i="1" s="1"/>
  <c r="K17" i="1" s="1"/>
  <c r="M17" i="1" s="1"/>
  <c r="H18" i="1"/>
  <c r="J18" i="1" s="1"/>
  <c r="K18" i="1" s="1"/>
  <c r="M18" i="1" s="1"/>
  <c r="H20" i="1"/>
  <c r="J20" i="1" s="1"/>
  <c r="K20" i="1" s="1"/>
  <c r="H21" i="1"/>
  <c r="J21" i="1" s="1"/>
  <c r="K21" i="1" s="1"/>
  <c r="H22" i="1"/>
  <c r="J22" i="1" s="1"/>
  <c r="K22" i="1" s="1"/>
  <c r="M22" i="1" s="1"/>
  <c r="H23" i="1"/>
  <c r="J23" i="1" s="1"/>
  <c r="K23" i="1" s="1"/>
  <c r="M23" i="1" s="1"/>
  <c r="H24" i="1"/>
  <c r="J24" i="1" s="1"/>
  <c r="K24" i="1" s="1"/>
  <c r="H26" i="1"/>
  <c r="J26" i="1" s="1"/>
  <c r="K26" i="1" s="1"/>
  <c r="H27" i="1"/>
  <c r="J27" i="1" s="1"/>
  <c r="K27" i="1" s="1"/>
  <c r="M27" i="1" s="1"/>
  <c r="H28" i="1"/>
  <c r="J28" i="1" s="1"/>
  <c r="K28" i="1" s="1"/>
  <c r="H29" i="1"/>
  <c r="J29" i="1" s="1"/>
  <c r="K29" i="1" s="1"/>
  <c r="H30" i="1"/>
  <c r="J30" i="1" s="1"/>
  <c r="K30" i="1" s="1"/>
  <c r="H33" i="1"/>
  <c r="J33" i="1" s="1"/>
  <c r="H34" i="1"/>
  <c r="J34" i="1" s="1"/>
  <c r="K34" i="1" s="1"/>
  <c r="H35" i="1"/>
  <c r="H8" i="1"/>
  <c r="J8" i="1" s="1"/>
  <c r="K8" i="1" s="1"/>
  <c r="I74" i="1"/>
  <c r="J74" i="1" s="1"/>
  <c r="K74" i="1" s="1"/>
  <c r="I73" i="1"/>
  <c r="J73" i="1" s="1"/>
  <c r="K73" i="1" s="1"/>
  <c r="I32" i="1"/>
  <c r="J32" i="1" s="1"/>
  <c r="L68" i="1" l="1"/>
  <c r="M68" i="1"/>
  <c r="M46" i="1"/>
  <c r="L46" i="1"/>
  <c r="L8" i="1"/>
  <c r="M8" i="1"/>
  <c r="L16" i="1"/>
  <c r="M16" i="1"/>
  <c r="L64" i="1"/>
  <c r="M64" i="1"/>
  <c r="M50" i="1"/>
  <c r="L50" i="1"/>
  <c r="L30" i="1"/>
  <c r="M30" i="1"/>
  <c r="M26" i="1"/>
  <c r="L26" i="1"/>
  <c r="L21" i="1"/>
  <c r="M21" i="1"/>
  <c r="M29" i="1"/>
  <c r="L29" i="1"/>
  <c r="L24" i="1"/>
  <c r="M24" i="1"/>
  <c r="L20" i="1"/>
  <c r="M20" i="1"/>
  <c r="M74" i="1"/>
  <c r="L74" i="1"/>
  <c r="M34" i="1"/>
  <c r="L34" i="1"/>
  <c r="L28" i="1"/>
  <c r="M28" i="1"/>
  <c r="L70" i="1"/>
  <c r="M70" i="1"/>
  <c r="M65" i="1"/>
  <c r="L65" i="1"/>
  <c r="L60" i="1"/>
  <c r="M60" i="1"/>
  <c r="L56" i="1"/>
  <c r="M56" i="1"/>
  <c r="M51" i="1"/>
  <c r="L51" i="1"/>
  <c r="M47" i="1"/>
  <c r="L47" i="1"/>
  <c r="M35" i="1"/>
  <c r="L35" i="1"/>
  <c r="L9" i="1"/>
  <c r="L49" i="1"/>
  <c r="L38" i="1"/>
  <c r="L33" i="1"/>
  <c r="M44" i="1"/>
  <c r="M72" i="1"/>
  <c r="M40" i="1"/>
  <c r="L73" i="1"/>
  <c r="M73" i="1"/>
  <c r="L57" i="1"/>
  <c r="L41" i="1"/>
  <c r="L17" i="1"/>
  <c r="M52" i="1"/>
  <c r="M48" i="1"/>
  <c r="M32" i="1"/>
  <c r="L66" i="1"/>
  <c r="L62" i="1"/>
  <c r="L58" i="1"/>
  <c r="L54" i="1"/>
  <c r="L42" i="1"/>
  <c r="L22" i="1"/>
  <c r="L18" i="1"/>
  <c r="L14" i="1"/>
  <c r="L71" i="1"/>
  <c r="L67" i="1"/>
  <c r="L63" i="1"/>
  <c r="L59" i="1"/>
  <c r="L55" i="1"/>
  <c r="L27" i="1"/>
  <c r="L23" i="1"/>
  <c r="L15" i="1"/>
  <c r="L11" i="1"/>
  <c r="K43" i="1"/>
  <c r="M43" i="1" l="1"/>
  <c r="L43" i="1"/>
</calcChain>
</file>

<file path=xl/sharedStrings.xml><?xml version="1.0" encoding="utf-8"?>
<sst xmlns="http://schemas.openxmlformats.org/spreadsheetml/2006/main" count="156" uniqueCount="92">
  <si>
    <t>№</t>
  </si>
  <si>
    <t>БЛОК А</t>
  </si>
  <si>
    <t>БЛОК Б</t>
  </si>
  <si>
    <t>Цена на кв.м</t>
  </si>
  <si>
    <t>Цена</t>
  </si>
  <si>
    <t>Цена тераса</t>
  </si>
  <si>
    <t>2 000 € – такса брони</t>
  </si>
  <si>
    <t>2 000 € –  такса брони</t>
  </si>
  <si>
    <t>60% – до 2 недель после таксы бронировки</t>
  </si>
  <si>
    <t>30% – до 2 недель после таксы бронировки</t>
  </si>
  <si>
    <t>30% – при получении Акта 14</t>
  </si>
  <si>
    <t>20% – при нотариальном оформлении</t>
  </si>
  <si>
    <t>20% – при получении Акта 15</t>
  </si>
  <si>
    <t>80% – до 2 недель после таксы бронировки</t>
  </si>
  <si>
    <t>ПЛАН В</t>
  </si>
  <si>
    <t>ПЛАН С</t>
  </si>
  <si>
    <t xml:space="preserve"> А01</t>
  </si>
  <si>
    <t xml:space="preserve"> А02</t>
  </si>
  <si>
    <t xml:space="preserve"> А03</t>
  </si>
  <si>
    <t xml:space="preserve"> А04</t>
  </si>
  <si>
    <t xml:space="preserve"> А05</t>
  </si>
  <si>
    <t xml:space="preserve"> А06</t>
  </si>
  <si>
    <t xml:space="preserve"> А07</t>
  </si>
  <si>
    <t xml:space="preserve"> А08</t>
  </si>
  <si>
    <t xml:space="preserve"> А09</t>
  </si>
  <si>
    <t xml:space="preserve"> А10</t>
  </si>
  <si>
    <t xml:space="preserve"> А11</t>
  </si>
  <si>
    <t xml:space="preserve"> А12</t>
  </si>
  <si>
    <t xml:space="preserve"> А13</t>
  </si>
  <si>
    <t xml:space="preserve"> А14</t>
  </si>
  <si>
    <t xml:space="preserve"> А15</t>
  </si>
  <si>
    <t xml:space="preserve"> А16</t>
  </si>
  <si>
    <t xml:space="preserve"> А17</t>
  </si>
  <si>
    <t xml:space="preserve"> А18</t>
  </si>
  <si>
    <t xml:space="preserve"> А19</t>
  </si>
  <si>
    <t xml:space="preserve"> А20</t>
  </si>
  <si>
    <t xml:space="preserve"> А21</t>
  </si>
  <si>
    <t xml:space="preserve"> А22</t>
  </si>
  <si>
    <t xml:space="preserve"> А23</t>
  </si>
  <si>
    <t xml:space="preserve"> А24</t>
  </si>
  <si>
    <t xml:space="preserve"> Б01</t>
  </si>
  <si>
    <t xml:space="preserve"> Б02</t>
  </si>
  <si>
    <t xml:space="preserve"> Б03</t>
  </si>
  <si>
    <t xml:space="preserve"> Б04</t>
  </si>
  <si>
    <t xml:space="preserve"> Б05</t>
  </si>
  <si>
    <t xml:space="preserve"> Б06</t>
  </si>
  <si>
    <t xml:space="preserve"> Б07</t>
  </si>
  <si>
    <t xml:space="preserve"> Б08</t>
  </si>
  <si>
    <t xml:space="preserve"> Б09</t>
  </si>
  <si>
    <t xml:space="preserve"> Б10</t>
  </si>
  <si>
    <t xml:space="preserve"> Б11</t>
  </si>
  <si>
    <t xml:space="preserve"> Б12</t>
  </si>
  <si>
    <t xml:space="preserve"> Б13</t>
  </si>
  <si>
    <t xml:space="preserve"> Б14</t>
  </si>
  <si>
    <t xml:space="preserve"> Б15</t>
  </si>
  <si>
    <t xml:space="preserve"> Б16</t>
  </si>
  <si>
    <t xml:space="preserve"> Б17</t>
  </si>
  <si>
    <t xml:space="preserve"> Б18</t>
  </si>
  <si>
    <t xml:space="preserve"> Б19</t>
  </si>
  <si>
    <t xml:space="preserve"> Б20</t>
  </si>
  <si>
    <t xml:space="preserve"> Б21</t>
  </si>
  <si>
    <t xml:space="preserve"> Б22</t>
  </si>
  <si>
    <t xml:space="preserve"> Б23</t>
  </si>
  <si>
    <t xml:space="preserve"> Б24</t>
  </si>
  <si>
    <t xml:space="preserve"> Б25</t>
  </si>
  <si>
    <t xml:space="preserve"> Б26</t>
  </si>
  <si>
    <t xml:space="preserve"> Б27</t>
  </si>
  <si>
    <t xml:space="preserve"> Б28</t>
  </si>
  <si>
    <t xml:space="preserve"> Б29</t>
  </si>
  <si>
    <t xml:space="preserve"> Б30</t>
  </si>
  <si>
    <t xml:space="preserve"> Б31</t>
  </si>
  <si>
    <t xml:space="preserve"> Б32</t>
  </si>
  <si>
    <t xml:space="preserve"> Б33</t>
  </si>
  <si>
    <t>5 этаж</t>
  </si>
  <si>
    <t>4 этаж</t>
  </si>
  <si>
    <t>3 этаж</t>
  </si>
  <si>
    <t>2 этаж</t>
  </si>
  <si>
    <t>1 этаж</t>
  </si>
  <si>
    <t>Тип</t>
  </si>
  <si>
    <t>двухкомнатная</t>
  </si>
  <si>
    <t>трехкомнатная</t>
  </si>
  <si>
    <t>План А</t>
  </si>
  <si>
    <t>План B – с 4% скидкой от План А</t>
  </si>
  <si>
    <t>План C– с 8% скидкой от План А</t>
  </si>
  <si>
    <t xml:space="preserve">Цена </t>
  </si>
  <si>
    <t xml:space="preserve">*Цена на кв.м на террасана 5ом этаже - 300 евро за кв.м </t>
  </si>
  <si>
    <t>Жилая площадь</t>
  </si>
  <si>
    <t>Общые  частей</t>
  </si>
  <si>
    <t>ТЕРРАСА*</t>
  </si>
  <si>
    <t>Общая площадь</t>
  </si>
  <si>
    <t>ПРОДАН</t>
  </si>
  <si>
    <t>План А – стандартный - 10% скидка до Акт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</si>
</sst>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3" borderId="2" xfId="0" applyFont="1" applyFill="1" applyBorder="1"/>
    <xf numFmtId="2" fontId="6" fillId="3" borderId="3" xfId="0" applyNumberFormat="1" applyFont="1" applyFill="1" applyBorder="1" applyAlignment="1">
      <alignment horizontal="center"/>
    </xf>
    <xf numFmtId="2" fontId="6" fillId="3" borderId="3" xfId="0" applyNumberFormat="1" applyFont="1" applyFill="1" applyBorder="1"/>
    <xf numFmtId="0" fontId="6" fillId="3" borderId="4" xfId="0" applyFont="1" applyFill="1" applyBorder="1" applyAlignment="1">
      <alignment horizontal="center"/>
    </xf>
    <xf numFmtId="0" fontId="6" fillId="0" borderId="0" xfId="0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/>
    <xf numFmtId="0" fontId="6" fillId="0" borderId="0" xfId="0" applyFont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3" borderId="3" xfId="0" applyNumberFormat="1" applyFont="1" applyFill="1" applyBorder="1"/>
    <xf numFmtId="0" fontId="5" fillId="3" borderId="4" xfId="0" applyFont="1" applyFill="1" applyBorder="1" applyAlignment="1">
      <alignment horizontal="center"/>
    </xf>
    <xf numFmtId="0" fontId="7" fillId="3" borderId="10" xfId="0" applyFont="1" applyFill="1" applyBorder="1"/>
    <xf numFmtId="2" fontId="7" fillId="3" borderId="11" xfId="0" applyNumberFormat="1" applyFont="1" applyFill="1" applyBorder="1" applyAlignment="1">
      <alignment horizontal="center"/>
    </xf>
    <xf numFmtId="2" fontId="7" fillId="3" borderId="11" xfId="0" applyNumberFormat="1" applyFont="1" applyFill="1" applyBorder="1"/>
    <xf numFmtId="0" fontId="7" fillId="3" borderId="12" xfId="0" applyFont="1" applyFill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13" xfId="0" applyNumberFormat="1" applyFont="1" applyBorder="1"/>
    <xf numFmtId="0" fontId="6" fillId="0" borderId="14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1" fontId="8" fillId="0" borderId="0" xfId="0" applyNumberFormat="1" applyFont="1"/>
    <xf numFmtId="0" fontId="5" fillId="3" borderId="3" xfId="0" applyFont="1" applyFill="1" applyBorder="1"/>
    <xf numFmtId="0" fontId="6" fillId="0" borderId="0" xfId="0" applyFont="1" applyBorder="1"/>
    <xf numFmtId="0" fontId="7" fillId="3" borderId="1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6" fillId="8" borderId="0" xfId="0" applyFont="1" applyFill="1" applyBorder="1"/>
    <xf numFmtId="2" fontId="6" fillId="8" borderId="0" xfId="0" applyNumberFormat="1" applyFont="1" applyFill="1" applyBorder="1" applyAlignment="1">
      <alignment horizontal="center"/>
    </xf>
    <xf numFmtId="2" fontId="6" fillId="8" borderId="0" xfId="0" applyNumberFormat="1" applyFont="1" applyFill="1" applyBorder="1"/>
    <xf numFmtId="0" fontId="6" fillId="8" borderId="6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2" fontId="6" fillId="8" borderId="15" xfId="0" applyNumberFormat="1" applyFont="1" applyFill="1" applyBorder="1" applyAlignment="1">
      <alignment horizontal="center"/>
    </xf>
    <xf numFmtId="2" fontId="6" fillId="8" borderId="15" xfId="0" applyNumberFormat="1" applyFont="1" applyFill="1" applyBorder="1"/>
    <xf numFmtId="0" fontId="6" fillId="8" borderId="16" xfId="0" applyFont="1" applyFill="1" applyBorder="1" applyAlignment="1">
      <alignment horizontal="center"/>
    </xf>
    <xf numFmtId="0" fontId="6" fillId="9" borderId="0" xfId="0" applyFont="1" applyFill="1" applyBorder="1"/>
    <xf numFmtId="2" fontId="6" fillId="9" borderId="0" xfId="0" applyNumberFormat="1" applyFont="1" applyFill="1" applyBorder="1" applyAlignment="1">
      <alignment horizontal="center"/>
    </xf>
    <xf numFmtId="2" fontId="6" fillId="9" borderId="0" xfId="0" applyNumberFormat="1" applyFont="1" applyFill="1" applyBorder="1"/>
    <xf numFmtId="0" fontId="6" fillId="9" borderId="6" xfId="0" applyFont="1" applyFill="1" applyBorder="1" applyAlignment="1">
      <alignment horizontal="center"/>
    </xf>
    <xf numFmtId="0" fontId="6" fillId="9" borderId="8" xfId="0" applyFont="1" applyFill="1" applyBorder="1"/>
    <xf numFmtId="2" fontId="6" fillId="9" borderId="8" xfId="0" applyNumberFormat="1" applyFont="1" applyFill="1" applyBorder="1" applyAlignment="1">
      <alignment horizontal="center"/>
    </xf>
    <xf numFmtId="2" fontId="6" fillId="9" borderId="8" xfId="0" applyNumberFormat="1" applyFont="1" applyFill="1" applyBorder="1"/>
    <xf numFmtId="0" fontId="6" fillId="9" borderId="9" xfId="0" applyFont="1" applyFill="1" applyBorder="1" applyAlignment="1">
      <alignment horizontal="center"/>
    </xf>
    <xf numFmtId="0" fontId="6" fillId="6" borderId="0" xfId="0" applyFont="1" applyFill="1" applyBorder="1"/>
    <xf numFmtId="2" fontId="6" fillId="6" borderId="0" xfId="0" applyNumberFormat="1" applyFont="1" applyFill="1" applyBorder="1" applyAlignment="1">
      <alignment horizontal="center"/>
    </xf>
    <xf numFmtId="2" fontId="6" fillId="6" borderId="0" xfId="0" applyNumberFormat="1" applyFont="1" applyFill="1" applyBorder="1"/>
    <xf numFmtId="0" fontId="6" fillId="6" borderId="6" xfId="0" applyFont="1" applyFill="1" applyBorder="1" applyAlignment="1">
      <alignment horizontal="center"/>
    </xf>
    <xf numFmtId="0" fontId="6" fillId="6" borderId="8" xfId="0" applyFont="1" applyFill="1" applyBorder="1"/>
    <xf numFmtId="2" fontId="6" fillId="6" borderId="8" xfId="0" applyNumberFormat="1" applyFont="1" applyFill="1" applyBorder="1" applyAlignment="1">
      <alignment horizontal="center"/>
    </xf>
    <xf numFmtId="2" fontId="6" fillId="6" borderId="8" xfId="0" applyNumberFormat="1" applyFont="1" applyFill="1" applyBorder="1"/>
    <xf numFmtId="0" fontId="6" fillId="6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7" fillId="6" borderId="5" xfId="0" applyFont="1" applyFill="1" applyBorder="1"/>
    <xf numFmtId="0" fontId="7" fillId="6" borderId="7" xfId="0" applyFont="1" applyFill="1" applyBorder="1"/>
    <xf numFmtId="0" fontId="7" fillId="0" borderId="0" xfId="0" applyFont="1"/>
    <xf numFmtId="0" fontId="7" fillId="9" borderId="5" xfId="0" applyFont="1" applyFill="1" applyBorder="1"/>
    <xf numFmtId="0" fontId="7" fillId="9" borderId="7" xfId="0" applyFont="1" applyFill="1" applyBorder="1"/>
    <xf numFmtId="0" fontId="7" fillId="8" borderId="5" xfId="0" applyFont="1" applyFill="1" applyBorder="1"/>
    <xf numFmtId="0" fontId="7" fillId="8" borderId="7" xfId="0" applyFont="1" applyFill="1" applyBorder="1"/>
    <xf numFmtId="0" fontId="7" fillId="0" borderId="5" xfId="0" applyFont="1" applyBorder="1"/>
    <xf numFmtId="0" fontId="10" fillId="0" borderId="0" xfId="0" applyFont="1"/>
    <xf numFmtId="0" fontId="10" fillId="4" borderId="1" xfId="0" applyFont="1" applyFill="1" applyBorder="1" applyAlignment="1">
      <alignment horizontal="center"/>
    </xf>
    <xf numFmtId="1" fontId="10" fillId="4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1" fontId="10" fillId="6" borderId="1" xfId="0" applyNumberFormat="1" applyFont="1" applyFill="1" applyBorder="1" applyAlignment="1">
      <alignment horizontal="center"/>
    </xf>
    <xf numFmtId="0" fontId="10" fillId="7" borderId="1" xfId="0" applyFont="1" applyFill="1" applyBorder="1"/>
    <xf numFmtId="1" fontId="10" fillId="7" borderId="1" xfId="0" applyNumberFormat="1" applyFont="1" applyFill="1" applyBorder="1"/>
    <xf numFmtId="0" fontId="10" fillId="8" borderId="1" xfId="0" applyFont="1" applyFill="1" applyBorder="1"/>
    <xf numFmtId="1" fontId="10" fillId="8" borderId="1" xfId="0" applyNumberFormat="1" applyFont="1" applyFill="1" applyBorder="1"/>
    <xf numFmtId="0" fontId="9" fillId="0" borderId="0" xfId="0" applyFont="1" applyAlignment="1">
      <alignment horizontal="center"/>
    </xf>
    <xf numFmtId="1" fontId="9" fillId="0" borderId="0" xfId="0" applyNumberFormat="1" applyFont="1"/>
    <xf numFmtId="0" fontId="9" fillId="0" borderId="0" xfId="0" applyFont="1"/>
    <xf numFmtId="1" fontId="10" fillId="7" borderId="1" xfId="0" applyNumberFormat="1" applyFont="1" applyFill="1" applyBorder="1" applyAlignment="1">
      <alignment horizontal="right"/>
    </xf>
    <xf numFmtId="1" fontId="10" fillId="8" borderId="1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1" fontId="10" fillId="4" borderId="18" xfId="0" applyNumberFormat="1" applyFont="1" applyFill="1" applyBorder="1" applyAlignment="1">
      <alignment horizontal="center"/>
    </xf>
    <xf numFmtId="1" fontId="10" fillId="4" borderId="19" xfId="0" applyNumberFormat="1" applyFont="1" applyFill="1" applyBorder="1" applyAlignment="1">
      <alignment horizontal="center"/>
    </xf>
    <xf numFmtId="1" fontId="10" fillId="4" borderId="20" xfId="0" applyNumberFormat="1" applyFont="1" applyFill="1" applyBorder="1" applyAlignment="1">
      <alignment horizontal="center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96"/>
  <sheetViews>
    <sheetView tabSelected="1" topLeftCell="A77" zoomScale="115" zoomScaleNormal="115" workbookViewId="0">
      <selection activeCell="A78" sqref="A78"/>
    </sheetView>
  </sheetViews>
  <sheetFormatPr defaultRowHeight="15" x14ac:dyDescent="0.25"/>
  <cols>
    <col min="1" max="1" width="18.140625" style="61" customWidth="1"/>
    <col min="2" max="2" width="18.140625" style="2" customWidth="1"/>
    <col min="3" max="3" width="12.85546875" style="2" customWidth="1"/>
    <col min="4" max="4" width="11.85546875" style="2" customWidth="1"/>
    <col min="5" max="5" width="11.28515625" style="2" customWidth="1"/>
    <col min="6" max="6" width="10.42578125" style="2" customWidth="1"/>
    <col min="7" max="7" width="8.7109375" style="2" hidden="1" customWidth="1"/>
    <col min="8" max="8" width="10.140625" style="28" hidden="1" customWidth="1"/>
    <col min="9" max="9" width="9.42578125" hidden="1" customWidth="1"/>
    <col min="10" max="10" width="13.42578125" style="73" hidden="1" customWidth="1"/>
    <col min="11" max="11" width="13.42578125" style="73" customWidth="1"/>
    <col min="12" max="13" width="11.28515625" style="73" bestFit="1" customWidth="1"/>
  </cols>
  <sheetData>
    <row r="4" spans="1:13" ht="22.5" hidden="1" customHeight="1" x14ac:dyDescent="0.25"/>
    <row r="5" spans="1:13" s="3" customFormat="1" ht="26.25" customHeight="1" x14ac:dyDescent="0.25">
      <c r="A5" s="33" t="s">
        <v>0</v>
      </c>
      <c r="B5" s="33" t="s">
        <v>78</v>
      </c>
      <c r="C5" s="36" t="s">
        <v>86</v>
      </c>
      <c r="D5" s="36" t="s">
        <v>87</v>
      </c>
      <c r="E5" s="34" t="s">
        <v>88</v>
      </c>
      <c r="F5" s="36" t="s">
        <v>89</v>
      </c>
      <c r="G5" s="36" t="s">
        <v>3</v>
      </c>
      <c r="H5" s="35" t="s">
        <v>4</v>
      </c>
      <c r="I5" s="34" t="s">
        <v>5</v>
      </c>
      <c r="J5" s="34" t="s">
        <v>84</v>
      </c>
      <c r="K5" s="34" t="s">
        <v>81</v>
      </c>
      <c r="L5" s="34" t="s">
        <v>14</v>
      </c>
      <c r="M5" s="34" t="s">
        <v>15</v>
      </c>
    </row>
    <row r="6" spans="1:13" x14ac:dyDescent="0.25">
      <c r="A6" s="1" t="s">
        <v>1</v>
      </c>
      <c r="B6" s="1"/>
      <c r="C6" s="4"/>
      <c r="D6" s="4"/>
      <c r="E6" s="4"/>
      <c r="F6" s="4"/>
      <c r="G6" s="4"/>
      <c r="H6" s="27"/>
      <c r="I6" s="4"/>
      <c r="J6" s="74"/>
      <c r="K6" s="76"/>
      <c r="L6" s="78"/>
      <c r="M6" s="80"/>
    </row>
    <row r="7" spans="1:13" x14ac:dyDescent="0.25">
      <c r="A7" s="62" t="s">
        <v>77</v>
      </c>
      <c r="B7" s="6"/>
      <c r="C7" s="4"/>
      <c r="D7" s="4"/>
      <c r="E7" s="4"/>
      <c r="F7" s="4"/>
      <c r="G7" s="4"/>
      <c r="H7" s="27"/>
      <c r="I7" s="4"/>
      <c r="J7" s="74"/>
      <c r="K7" s="76"/>
      <c r="L7" s="78"/>
      <c r="M7" s="80"/>
    </row>
    <row r="8" spans="1:13" x14ac:dyDescent="0.25">
      <c r="A8" s="63" t="s">
        <v>16</v>
      </c>
      <c r="B8" s="7" t="s">
        <v>80</v>
      </c>
      <c r="C8" s="4">
        <v>77.28</v>
      </c>
      <c r="D8" s="4">
        <v>8.98</v>
      </c>
      <c r="E8" s="4"/>
      <c r="F8" s="4">
        <v>86.259999999999991</v>
      </c>
      <c r="G8" s="8">
        <v>790</v>
      </c>
      <c r="H8" s="27">
        <f>F8*G8</f>
        <v>68145.399999999994</v>
      </c>
      <c r="I8" s="4"/>
      <c r="J8" s="75">
        <f>H8+I8</f>
        <v>68145.399999999994</v>
      </c>
      <c r="K8" s="77">
        <f>0.9*J8</f>
        <v>61330.859999999993</v>
      </c>
      <c r="L8" s="79">
        <f>0.96*K8</f>
        <v>58877.625599999992</v>
      </c>
      <c r="M8" s="81">
        <f>0.92*K8</f>
        <v>56424.391199999998</v>
      </c>
    </row>
    <row r="9" spans="1:13" x14ac:dyDescent="0.25">
      <c r="A9" s="63" t="s">
        <v>17</v>
      </c>
      <c r="B9" s="7" t="s">
        <v>79</v>
      </c>
      <c r="C9" s="4">
        <v>48.99</v>
      </c>
      <c r="D9" s="4">
        <v>6</v>
      </c>
      <c r="E9" s="4"/>
      <c r="F9" s="4">
        <v>54.99</v>
      </c>
      <c r="G9" s="8">
        <v>790</v>
      </c>
      <c r="H9" s="27">
        <f t="shared" ref="H9:H35" si="0">F9*G9</f>
        <v>43442.1</v>
      </c>
      <c r="I9" s="4"/>
      <c r="J9" s="75">
        <f t="shared" ref="J9:J72" si="1">H9+I9</f>
        <v>43442.1</v>
      </c>
      <c r="K9" s="77">
        <f t="shared" ref="K9:K72" si="2">0.9*J9</f>
        <v>39097.89</v>
      </c>
      <c r="L9" s="79">
        <f t="shared" ref="L9:L72" si="3">0.96*K9</f>
        <v>37533.974399999999</v>
      </c>
      <c r="M9" s="81">
        <f t="shared" ref="M9:M72" si="4">0.92*K9</f>
        <v>35970.058799999999</v>
      </c>
    </row>
    <row r="10" spans="1:13" x14ac:dyDescent="0.25">
      <c r="A10" s="63" t="s">
        <v>18</v>
      </c>
      <c r="B10" s="7" t="s">
        <v>79</v>
      </c>
      <c r="C10" s="4">
        <v>52.4</v>
      </c>
      <c r="D10" s="4">
        <v>6.67</v>
      </c>
      <c r="E10" s="4"/>
      <c r="F10" s="4">
        <v>59.07</v>
      </c>
      <c r="G10" s="8">
        <v>850</v>
      </c>
      <c r="H10" s="27">
        <f t="shared" si="0"/>
        <v>50209.5</v>
      </c>
      <c r="I10" s="4"/>
      <c r="J10" s="75">
        <f t="shared" si="1"/>
        <v>50209.5</v>
      </c>
      <c r="K10" s="77">
        <f t="shared" si="2"/>
        <v>45188.55</v>
      </c>
      <c r="L10" s="79">
        <f t="shared" si="3"/>
        <v>43381.008000000002</v>
      </c>
      <c r="M10" s="81">
        <f t="shared" si="4"/>
        <v>41573.466000000008</v>
      </c>
    </row>
    <row r="11" spans="1:13" x14ac:dyDescent="0.25">
      <c r="A11" s="63" t="s">
        <v>19</v>
      </c>
      <c r="B11" s="7" t="s">
        <v>79</v>
      </c>
      <c r="C11" s="4">
        <v>44.53</v>
      </c>
      <c r="D11" s="4">
        <v>5.67</v>
      </c>
      <c r="E11" s="4"/>
      <c r="F11" s="4">
        <v>50.2</v>
      </c>
      <c r="G11" s="8">
        <v>850</v>
      </c>
      <c r="H11" s="27">
        <f t="shared" si="0"/>
        <v>42670</v>
      </c>
      <c r="I11" s="4"/>
      <c r="J11" s="75">
        <f t="shared" si="1"/>
        <v>42670</v>
      </c>
      <c r="K11" s="77">
        <f t="shared" si="2"/>
        <v>38403</v>
      </c>
      <c r="L11" s="79">
        <f t="shared" si="3"/>
        <v>36866.879999999997</v>
      </c>
      <c r="M11" s="81">
        <f t="shared" si="4"/>
        <v>35330.76</v>
      </c>
    </row>
    <row r="12" spans="1:13" x14ac:dyDescent="0.25">
      <c r="A12" s="63" t="s">
        <v>20</v>
      </c>
      <c r="B12" s="7" t="s">
        <v>79</v>
      </c>
      <c r="C12" s="4">
        <v>48.510000000000005</v>
      </c>
      <c r="D12" s="4">
        <v>6</v>
      </c>
      <c r="E12" s="4"/>
      <c r="F12" s="4">
        <v>54.510000000000005</v>
      </c>
      <c r="G12" s="8">
        <v>790</v>
      </c>
      <c r="H12" s="27">
        <f t="shared" si="0"/>
        <v>43062.9</v>
      </c>
      <c r="I12" s="4"/>
      <c r="J12" s="75">
        <f t="shared" si="1"/>
        <v>43062.9</v>
      </c>
      <c r="K12" s="77">
        <f t="shared" si="2"/>
        <v>38756.61</v>
      </c>
      <c r="L12" s="79">
        <f t="shared" si="3"/>
        <v>37206.345600000001</v>
      </c>
      <c r="M12" s="81">
        <f t="shared" si="4"/>
        <v>35656.081200000001</v>
      </c>
    </row>
    <row r="13" spans="1:13" x14ac:dyDescent="0.25">
      <c r="A13" s="62" t="s">
        <v>76</v>
      </c>
      <c r="B13" s="6"/>
      <c r="C13" s="4"/>
      <c r="D13" s="4"/>
      <c r="E13" s="4"/>
      <c r="F13" s="4"/>
      <c r="G13" s="4"/>
      <c r="H13" s="27"/>
      <c r="I13" s="4"/>
      <c r="J13" s="75"/>
      <c r="K13" s="77"/>
      <c r="L13" s="79"/>
      <c r="M13" s="81"/>
    </row>
    <row r="14" spans="1:13" x14ac:dyDescent="0.25">
      <c r="A14" s="63" t="s">
        <v>21</v>
      </c>
      <c r="B14" s="7" t="s">
        <v>80</v>
      </c>
      <c r="C14" s="4">
        <v>60.56</v>
      </c>
      <c r="D14" s="4">
        <v>10.18</v>
      </c>
      <c r="E14" s="4"/>
      <c r="F14" s="4">
        <v>70.740000000000009</v>
      </c>
      <c r="G14" s="8">
        <v>850</v>
      </c>
      <c r="H14" s="27">
        <f t="shared" si="0"/>
        <v>60129.000000000007</v>
      </c>
      <c r="I14" s="4"/>
      <c r="J14" s="75">
        <f t="shared" si="1"/>
        <v>60129.000000000007</v>
      </c>
      <c r="K14" s="77">
        <f t="shared" si="2"/>
        <v>54116.100000000006</v>
      </c>
      <c r="L14" s="79">
        <f t="shared" si="3"/>
        <v>51951.456000000006</v>
      </c>
      <c r="M14" s="81">
        <f t="shared" si="4"/>
        <v>49786.812000000005</v>
      </c>
    </row>
    <row r="15" spans="1:13" x14ac:dyDescent="0.25">
      <c r="A15" s="63" t="s">
        <v>22</v>
      </c>
      <c r="B15" s="7" t="s">
        <v>80</v>
      </c>
      <c r="C15" s="4">
        <v>70.239999999999995</v>
      </c>
      <c r="D15" s="4">
        <v>11.1</v>
      </c>
      <c r="E15" s="4"/>
      <c r="F15" s="4">
        <v>81.339999999999989</v>
      </c>
      <c r="G15" s="8">
        <v>850</v>
      </c>
      <c r="H15" s="27">
        <f t="shared" si="0"/>
        <v>69138.999999999985</v>
      </c>
      <c r="I15" s="4"/>
      <c r="J15" s="75">
        <f t="shared" si="1"/>
        <v>69138.999999999985</v>
      </c>
      <c r="K15" s="77">
        <f t="shared" si="2"/>
        <v>62225.099999999991</v>
      </c>
      <c r="L15" s="79">
        <f t="shared" si="3"/>
        <v>59736.09599999999</v>
      </c>
      <c r="M15" s="81">
        <f t="shared" si="4"/>
        <v>57247.091999999997</v>
      </c>
    </row>
    <row r="16" spans="1:13" x14ac:dyDescent="0.25">
      <c r="A16" s="63" t="s">
        <v>23</v>
      </c>
      <c r="B16" s="7" t="s">
        <v>79</v>
      </c>
      <c r="C16" s="4">
        <v>49.45</v>
      </c>
      <c r="D16" s="4">
        <v>7.82</v>
      </c>
      <c r="E16" s="4"/>
      <c r="F16" s="4">
        <v>57.27</v>
      </c>
      <c r="G16" s="8">
        <v>850</v>
      </c>
      <c r="H16" s="27">
        <f t="shared" si="0"/>
        <v>48679.5</v>
      </c>
      <c r="I16" s="4"/>
      <c r="J16" s="75">
        <f t="shared" si="1"/>
        <v>48679.5</v>
      </c>
      <c r="K16" s="77">
        <f t="shared" si="2"/>
        <v>43811.55</v>
      </c>
      <c r="L16" s="79">
        <f t="shared" si="3"/>
        <v>42059.088000000003</v>
      </c>
      <c r="M16" s="81">
        <f t="shared" si="4"/>
        <v>40306.626000000004</v>
      </c>
    </row>
    <row r="17" spans="1:13" x14ac:dyDescent="0.25">
      <c r="A17" s="63" t="s">
        <v>24</v>
      </c>
      <c r="B17" s="7" t="s">
        <v>79</v>
      </c>
      <c r="C17" s="4">
        <v>46.24</v>
      </c>
      <c r="D17" s="4">
        <v>7.92</v>
      </c>
      <c r="E17" s="4"/>
      <c r="F17" s="4">
        <v>54.160000000000004</v>
      </c>
      <c r="G17" s="8">
        <v>850</v>
      </c>
      <c r="H17" s="27">
        <f t="shared" si="0"/>
        <v>46036</v>
      </c>
      <c r="I17" s="4"/>
      <c r="J17" s="75">
        <f t="shared" si="1"/>
        <v>46036</v>
      </c>
      <c r="K17" s="77">
        <f t="shared" si="2"/>
        <v>41432.400000000001</v>
      </c>
      <c r="L17" s="79">
        <f t="shared" si="3"/>
        <v>39775.103999999999</v>
      </c>
      <c r="M17" s="81">
        <f t="shared" si="4"/>
        <v>38117.808000000005</v>
      </c>
    </row>
    <row r="18" spans="1:13" x14ac:dyDescent="0.25">
      <c r="A18" s="63" t="s">
        <v>25</v>
      </c>
      <c r="B18" s="7" t="s">
        <v>79</v>
      </c>
      <c r="C18" s="4">
        <v>43.39</v>
      </c>
      <c r="D18" s="4">
        <v>7.43</v>
      </c>
      <c r="E18" s="4"/>
      <c r="F18" s="4">
        <v>50.82</v>
      </c>
      <c r="G18" s="8">
        <v>850</v>
      </c>
      <c r="H18" s="27">
        <f t="shared" si="0"/>
        <v>43197</v>
      </c>
      <c r="I18" s="4"/>
      <c r="J18" s="75">
        <f t="shared" si="1"/>
        <v>43197</v>
      </c>
      <c r="K18" s="77">
        <f t="shared" si="2"/>
        <v>38877.300000000003</v>
      </c>
      <c r="L18" s="79">
        <f t="shared" si="3"/>
        <v>37322.207999999999</v>
      </c>
      <c r="M18" s="81">
        <f t="shared" si="4"/>
        <v>35767.116000000002</v>
      </c>
    </row>
    <row r="19" spans="1:13" x14ac:dyDescent="0.25">
      <c r="A19" s="62" t="s">
        <v>75</v>
      </c>
      <c r="B19" s="6"/>
      <c r="C19" s="4"/>
      <c r="D19" s="4"/>
      <c r="E19" s="4"/>
      <c r="F19" s="4"/>
      <c r="G19" s="8"/>
      <c r="H19" s="27"/>
      <c r="I19" s="4"/>
      <c r="J19" s="75"/>
      <c r="K19" s="77"/>
      <c r="L19" s="79"/>
      <c r="M19" s="81"/>
    </row>
    <row r="20" spans="1:13" x14ac:dyDescent="0.25">
      <c r="A20" s="63" t="s">
        <v>26</v>
      </c>
      <c r="B20" s="7" t="s">
        <v>80</v>
      </c>
      <c r="C20" s="4">
        <v>60.56</v>
      </c>
      <c r="D20" s="4">
        <v>10.18</v>
      </c>
      <c r="E20" s="4"/>
      <c r="F20" s="4">
        <v>70.740000000000009</v>
      </c>
      <c r="G20" s="8">
        <v>850</v>
      </c>
      <c r="H20" s="27">
        <f t="shared" si="0"/>
        <v>60129.000000000007</v>
      </c>
      <c r="I20" s="4"/>
      <c r="J20" s="75">
        <f t="shared" si="1"/>
        <v>60129.000000000007</v>
      </c>
      <c r="K20" s="77">
        <f t="shared" si="2"/>
        <v>54116.100000000006</v>
      </c>
      <c r="L20" s="79">
        <f t="shared" si="3"/>
        <v>51951.456000000006</v>
      </c>
      <c r="M20" s="81">
        <f t="shared" si="4"/>
        <v>49786.812000000005</v>
      </c>
    </row>
    <row r="21" spans="1:13" x14ac:dyDescent="0.25">
      <c r="A21" s="63" t="s">
        <v>27</v>
      </c>
      <c r="B21" s="7" t="s">
        <v>80</v>
      </c>
      <c r="C21" s="4">
        <v>70.239999999999995</v>
      </c>
      <c r="D21" s="4">
        <v>11.1</v>
      </c>
      <c r="E21" s="4"/>
      <c r="F21" s="4">
        <v>81.339999999999989</v>
      </c>
      <c r="G21" s="8">
        <v>850</v>
      </c>
      <c r="H21" s="27">
        <f t="shared" si="0"/>
        <v>69138.999999999985</v>
      </c>
      <c r="I21" s="4"/>
      <c r="J21" s="75">
        <f t="shared" si="1"/>
        <v>69138.999999999985</v>
      </c>
      <c r="K21" s="77">
        <f t="shared" si="2"/>
        <v>62225.099999999991</v>
      </c>
      <c r="L21" s="79">
        <f t="shared" si="3"/>
        <v>59736.09599999999</v>
      </c>
      <c r="M21" s="81">
        <f t="shared" si="4"/>
        <v>57247.091999999997</v>
      </c>
    </row>
    <row r="22" spans="1:13" x14ac:dyDescent="0.25">
      <c r="A22" s="63" t="s">
        <v>28</v>
      </c>
      <c r="B22" s="7" t="s">
        <v>79</v>
      </c>
      <c r="C22" s="4">
        <v>49.45</v>
      </c>
      <c r="D22" s="4">
        <v>7.82</v>
      </c>
      <c r="E22" s="4"/>
      <c r="F22" s="4">
        <v>57.27</v>
      </c>
      <c r="G22" s="8">
        <v>850</v>
      </c>
      <c r="H22" s="27">
        <f t="shared" si="0"/>
        <v>48679.5</v>
      </c>
      <c r="I22" s="4"/>
      <c r="J22" s="75">
        <f t="shared" si="1"/>
        <v>48679.5</v>
      </c>
      <c r="K22" s="77">
        <f t="shared" si="2"/>
        <v>43811.55</v>
      </c>
      <c r="L22" s="79">
        <f t="shared" si="3"/>
        <v>42059.088000000003</v>
      </c>
      <c r="M22" s="81">
        <f t="shared" si="4"/>
        <v>40306.626000000004</v>
      </c>
    </row>
    <row r="23" spans="1:13" x14ac:dyDescent="0.25">
      <c r="A23" s="63" t="s">
        <v>29</v>
      </c>
      <c r="B23" s="7" t="s">
        <v>79</v>
      </c>
      <c r="C23" s="4">
        <v>46.24</v>
      </c>
      <c r="D23" s="4">
        <v>7.92</v>
      </c>
      <c r="E23" s="4"/>
      <c r="F23" s="4">
        <v>54.160000000000004</v>
      </c>
      <c r="G23" s="8">
        <v>850</v>
      </c>
      <c r="H23" s="27">
        <f t="shared" si="0"/>
        <v>46036</v>
      </c>
      <c r="I23" s="4"/>
      <c r="J23" s="75">
        <f t="shared" si="1"/>
        <v>46036</v>
      </c>
      <c r="K23" s="77">
        <f t="shared" si="2"/>
        <v>41432.400000000001</v>
      </c>
      <c r="L23" s="79">
        <f t="shared" si="3"/>
        <v>39775.103999999999</v>
      </c>
      <c r="M23" s="81">
        <f t="shared" si="4"/>
        <v>38117.808000000005</v>
      </c>
    </row>
    <row r="24" spans="1:13" x14ac:dyDescent="0.25">
      <c r="A24" s="63" t="s">
        <v>30</v>
      </c>
      <c r="B24" s="7" t="s">
        <v>79</v>
      </c>
      <c r="C24" s="4">
        <v>43.39</v>
      </c>
      <c r="D24" s="4">
        <v>7.43</v>
      </c>
      <c r="E24" s="4"/>
      <c r="F24" s="4">
        <v>50.82</v>
      </c>
      <c r="G24" s="8">
        <v>850</v>
      </c>
      <c r="H24" s="27">
        <f t="shared" si="0"/>
        <v>43197</v>
      </c>
      <c r="I24" s="4"/>
      <c r="J24" s="75">
        <f t="shared" si="1"/>
        <v>43197</v>
      </c>
      <c r="K24" s="77">
        <f t="shared" si="2"/>
        <v>38877.300000000003</v>
      </c>
      <c r="L24" s="79">
        <f t="shared" si="3"/>
        <v>37322.207999999999</v>
      </c>
      <c r="M24" s="81">
        <f t="shared" si="4"/>
        <v>35767.116000000002</v>
      </c>
    </row>
    <row r="25" spans="1:13" x14ac:dyDescent="0.25">
      <c r="A25" s="62" t="s">
        <v>74</v>
      </c>
      <c r="B25" s="6"/>
      <c r="C25" s="4"/>
      <c r="D25" s="4"/>
      <c r="E25" s="4"/>
      <c r="F25" s="4"/>
      <c r="G25" s="8"/>
      <c r="H25" s="27"/>
      <c r="I25" s="4"/>
      <c r="J25" s="75"/>
      <c r="K25" s="77"/>
      <c r="L25" s="79"/>
      <c r="M25" s="81"/>
    </row>
    <row r="26" spans="1:13" x14ac:dyDescent="0.25">
      <c r="A26" s="63" t="s">
        <v>31</v>
      </c>
      <c r="B26" s="7" t="s">
        <v>80</v>
      </c>
      <c r="C26" s="4">
        <v>60.56</v>
      </c>
      <c r="D26" s="4">
        <v>9.8800000000000008</v>
      </c>
      <c r="E26" s="4"/>
      <c r="F26" s="4">
        <v>70.44</v>
      </c>
      <c r="G26" s="8">
        <v>850</v>
      </c>
      <c r="H26" s="27">
        <f t="shared" si="0"/>
        <v>59874</v>
      </c>
      <c r="I26" s="4"/>
      <c r="J26" s="75">
        <f t="shared" si="1"/>
        <v>59874</v>
      </c>
      <c r="K26" s="77">
        <f t="shared" si="2"/>
        <v>53886.6</v>
      </c>
      <c r="L26" s="79">
        <f t="shared" si="3"/>
        <v>51731.135999999999</v>
      </c>
      <c r="M26" s="81">
        <f t="shared" si="4"/>
        <v>49575.671999999999</v>
      </c>
    </row>
    <row r="27" spans="1:13" x14ac:dyDescent="0.25">
      <c r="A27" s="63" t="s">
        <v>32</v>
      </c>
      <c r="B27" s="7" t="s">
        <v>80</v>
      </c>
      <c r="C27" s="4">
        <v>70.239999999999995</v>
      </c>
      <c r="D27" s="4">
        <v>10.78</v>
      </c>
      <c r="E27" s="4"/>
      <c r="F27" s="4">
        <v>81.02</v>
      </c>
      <c r="G27" s="8">
        <v>850</v>
      </c>
      <c r="H27" s="27">
        <f t="shared" si="0"/>
        <v>68867</v>
      </c>
      <c r="I27" s="4"/>
      <c r="J27" s="75">
        <f t="shared" si="1"/>
        <v>68867</v>
      </c>
      <c r="K27" s="77">
        <f t="shared" si="2"/>
        <v>61980.3</v>
      </c>
      <c r="L27" s="79">
        <f t="shared" si="3"/>
        <v>59501.088000000003</v>
      </c>
      <c r="M27" s="81">
        <f t="shared" si="4"/>
        <v>57021.876000000004</v>
      </c>
    </row>
    <row r="28" spans="1:13" x14ac:dyDescent="0.25">
      <c r="A28" s="63" t="s">
        <v>33</v>
      </c>
      <c r="B28" s="7" t="s">
        <v>79</v>
      </c>
      <c r="C28" s="4">
        <v>49.45</v>
      </c>
      <c r="D28" s="4">
        <v>7.82</v>
      </c>
      <c r="E28" s="4"/>
      <c r="F28" s="4">
        <v>57.27</v>
      </c>
      <c r="G28" s="8">
        <v>850</v>
      </c>
      <c r="H28" s="27">
        <f t="shared" si="0"/>
        <v>48679.5</v>
      </c>
      <c r="I28" s="4"/>
      <c r="J28" s="75">
        <f t="shared" si="1"/>
        <v>48679.5</v>
      </c>
      <c r="K28" s="77">
        <f t="shared" si="2"/>
        <v>43811.55</v>
      </c>
      <c r="L28" s="79">
        <f t="shared" si="3"/>
        <v>42059.088000000003</v>
      </c>
      <c r="M28" s="81">
        <f t="shared" si="4"/>
        <v>40306.626000000004</v>
      </c>
    </row>
    <row r="29" spans="1:13" x14ac:dyDescent="0.25">
      <c r="A29" s="63" t="s">
        <v>34</v>
      </c>
      <c r="B29" s="7" t="s">
        <v>79</v>
      </c>
      <c r="C29" s="4">
        <v>46.24</v>
      </c>
      <c r="D29" s="4">
        <v>7.92</v>
      </c>
      <c r="E29" s="4"/>
      <c r="F29" s="4">
        <v>54.160000000000004</v>
      </c>
      <c r="G29" s="8">
        <v>850</v>
      </c>
      <c r="H29" s="27">
        <f t="shared" si="0"/>
        <v>46036</v>
      </c>
      <c r="I29" s="4"/>
      <c r="J29" s="75">
        <f t="shared" si="1"/>
        <v>46036</v>
      </c>
      <c r="K29" s="77">
        <f t="shared" si="2"/>
        <v>41432.400000000001</v>
      </c>
      <c r="L29" s="79">
        <f t="shared" si="3"/>
        <v>39775.103999999999</v>
      </c>
      <c r="M29" s="81">
        <f t="shared" si="4"/>
        <v>38117.808000000005</v>
      </c>
    </row>
    <row r="30" spans="1:13" x14ac:dyDescent="0.25">
      <c r="A30" s="63" t="s">
        <v>35</v>
      </c>
      <c r="B30" s="7" t="s">
        <v>79</v>
      </c>
      <c r="C30" s="4">
        <v>43.39</v>
      </c>
      <c r="D30" s="4">
        <v>7.43</v>
      </c>
      <c r="E30" s="4"/>
      <c r="F30" s="4">
        <v>50.82</v>
      </c>
      <c r="G30" s="8">
        <v>850</v>
      </c>
      <c r="H30" s="27">
        <f t="shared" si="0"/>
        <v>43197</v>
      </c>
      <c r="I30" s="4"/>
      <c r="J30" s="75">
        <f t="shared" si="1"/>
        <v>43197</v>
      </c>
      <c r="K30" s="77">
        <f t="shared" si="2"/>
        <v>38877.300000000003</v>
      </c>
      <c r="L30" s="79">
        <f t="shared" si="3"/>
        <v>37322.207999999999</v>
      </c>
      <c r="M30" s="81">
        <f t="shared" si="4"/>
        <v>35767.116000000002</v>
      </c>
    </row>
    <row r="31" spans="1:13" x14ac:dyDescent="0.25">
      <c r="A31" s="62" t="s">
        <v>73</v>
      </c>
      <c r="B31" s="6"/>
      <c r="C31" s="4"/>
      <c r="D31" s="4"/>
      <c r="E31" s="4"/>
      <c r="F31" s="4"/>
      <c r="G31" s="8"/>
      <c r="H31" s="27"/>
      <c r="I31" s="4"/>
      <c r="J31" s="75"/>
      <c r="K31" s="77"/>
      <c r="L31" s="79"/>
      <c r="M31" s="81"/>
    </row>
    <row r="32" spans="1:13" x14ac:dyDescent="0.25">
      <c r="A32" s="63" t="s">
        <v>36</v>
      </c>
      <c r="B32" s="7" t="s">
        <v>80</v>
      </c>
      <c r="C32" s="4">
        <v>86.15</v>
      </c>
      <c r="D32" s="4">
        <v>13.1</v>
      </c>
      <c r="E32" s="4">
        <v>86.15</v>
      </c>
      <c r="F32" s="4">
        <v>185.4</v>
      </c>
      <c r="G32" s="8">
        <v>850</v>
      </c>
      <c r="H32" s="27">
        <v>84362</v>
      </c>
      <c r="I32" s="4">
        <f>E32*300</f>
        <v>25845</v>
      </c>
      <c r="J32" s="75">
        <f t="shared" si="1"/>
        <v>110207</v>
      </c>
      <c r="K32" s="77">
        <f t="shared" si="2"/>
        <v>99186.3</v>
      </c>
      <c r="L32" s="79">
        <f t="shared" si="3"/>
        <v>95218.847999999998</v>
      </c>
      <c r="M32" s="81">
        <f t="shared" si="4"/>
        <v>91251.396000000008</v>
      </c>
    </row>
    <row r="33" spans="1:13" x14ac:dyDescent="0.25">
      <c r="A33" s="63" t="s">
        <v>37</v>
      </c>
      <c r="B33" s="7" t="s">
        <v>79</v>
      </c>
      <c r="C33" s="4">
        <v>49.45</v>
      </c>
      <c r="D33" s="4">
        <v>7.37</v>
      </c>
      <c r="E33" s="4"/>
      <c r="F33" s="4">
        <v>56.82</v>
      </c>
      <c r="G33" s="8">
        <v>850</v>
      </c>
      <c r="H33" s="27">
        <f t="shared" si="0"/>
        <v>48297</v>
      </c>
      <c r="I33" s="4"/>
      <c r="J33" s="75">
        <f t="shared" si="1"/>
        <v>48297</v>
      </c>
      <c r="K33" s="77">
        <f t="shared" si="2"/>
        <v>43467.3</v>
      </c>
      <c r="L33" s="79">
        <f t="shared" si="3"/>
        <v>41728.608</v>
      </c>
      <c r="M33" s="81">
        <f t="shared" si="4"/>
        <v>39989.916000000005</v>
      </c>
    </row>
    <row r="34" spans="1:13" x14ac:dyDescent="0.25">
      <c r="A34" s="63" t="s">
        <v>38</v>
      </c>
      <c r="B34" s="7" t="s">
        <v>79</v>
      </c>
      <c r="C34" s="4">
        <v>44.75</v>
      </c>
      <c r="D34" s="4">
        <v>7.22</v>
      </c>
      <c r="E34" s="4"/>
      <c r="F34" s="4">
        <v>51.97</v>
      </c>
      <c r="G34" s="8">
        <v>850</v>
      </c>
      <c r="H34" s="27">
        <f t="shared" si="0"/>
        <v>44174.5</v>
      </c>
      <c r="I34" s="4"/>
      <c r="J34" s="75">
        <f t="shared" si="1"/>
        <v>44174.5</v>
      </c>
      <c r="K34" s="77">
        <f t="shared" si="2"/>
        <v>39757.050000000003</v>
      </c>
      <c r="L34" s="79">
        <f t="shared" si="3"/>
        <v>38166.768000000004</v>
      </c>
      <c r="M34" s="81">
        <f t="shared" si="4"/>
        <v>36576.486000000004</v>
      </c>
    </row>
    <row r="35" spans="1:13" x14ac:dyDescent="0.25">
      <c r="A35" s="63" t="s">
        <v>39</v>
      </c>
      <c r="B35" s="7" t="s">
        <v>79</v>
      </c>
      <c r="C35" s="4">
        <v>41.35</v>
      </c>
      <c r="D35" s="4">
        <v>6.67</v>
      </c>
      <c r="E35" s="4"/>
      <c r="F35" s="4">
        <v>48.02</v>
      </c>
      <c r="G35" s="8">
        <v>850</v>
      </c>
      <c r="H35" s="27">
        <f t="shared" si="0"/>
        <v>40817</v>
      </c>
      <c r="I35" s="4"/>
      <c r="J35" s="75">
        <f t="shared" si="1"/>
        <v>40817</v>
      </c>
      <c r="K35" s="77">
        <f t="shared" si="2"/>
        <v>36735.300000000003</v>
      </c>
      <c r="L35" s="79">
        <f t="shared" si="3"/>
        <v>35265.887999999999</v>
      </c>
      <c r="M35" s="81">
        <f t="shared" si="4"/>
        <v>33796.476000000002</v>
      </c>
    </row>
    <row r="36" spans="1:13" x14ac:dyDescent="0.25">
      <c r="A36" s="1" t="s">
        <v>2</v>
      </c>
      <c r="B36" s="1"/>
      <c r="C36" s="4"/>
      <c r="D36" s="4"/>
      <c r="E36" s="4"/>
      <c r="F36" s="4"/>
      <c r="G36" s="4"/>
      <c r="H36" s="27"/>
      <c r="I36" s="4"/>
      <c r="J36" s="75"/>
      <c r="K36" s="77"/>
      <c r="L36" s="79"/>
      <c r="M36" s="81"/>
    </row>
    <row r="37" spans="1:13" x14ac:dyDescent="0.25">
      <c r="A37" s="62" t="s">
        <v>77</v>
      </c>
      <c r="B37" s="6"/>
      <c r="C37" s="4"/>
      <c r="D37" s="4"/>
      <c r="E37" s="4"/>
      <c r="F37" s="4"/>
      <c r="G37" s="4"/>
      <c r="H37" s="27"/>
      <c r="I37" s="4"/>
      <c r="J37" s="75"/>
      <c r="K37" s="77"/>
      <c r="L37" s="79"/>
      <c r="M37" s="81"/>
    </row>
    <row r="38" spans="1:13" x14ac:dyDescent="0.25">
      <c r="A38" s="63" t="s">
        <v>40</v>
      </c>
      <c r="B38" s="7" t="s">
        <v>79</v>
      </c>
      <c r="C38" s="4">
        <v>50.569999999999993</v>
      </c>
      <c r="D38" s="4">
        <v>5.96</v>
      </c>
      <c r="E38" s="4"/>
      <c r="F38" s="4">
        <v>56.53</v>
      </c>
      <c r="G38" s="4">
        <v>790</v>
      </c>
      <c r="H38" s="27">
        <f>F38*G38</f>
        <v>44658.700000000004</v>
      </c>
      <c r="I38" s="4"/>
      <c r="J38" s="75">
        <f>F38*G38</f>
        <v>44658.700000000004</v>
      </c>
      <c r="K38" s="77">
        <f>J38*0.9</f>
        <v>40192.83</v>
      </c>
      <c r="L38" s="85">
        <f>K38*0.96</f>
        <v>38585.116800000003</v>
      </c>
      <c r="M38" s="86">
        <f>K38*0.92</f>
        <v>36977.403600000005</v>
      </c>
    </row>
    <row r="39" spans="1:13" x14ac:dyDescent="0.25">
      <c r="A39" s="63" t="s">
        <v>41</v>
      </c>
      <c r="B39" s="7" t="s">
        <v>79</v>
      </c>
      <c r="C39" s="4">
        <v>50.040000000000006</v>
      </c>
      <c r="D39" s="4">
        <v>6.13</v>
      </c>
      <c r="E39" s="4"/>
      <c r="F39" s="4">
        <v>56.17</v>
      </c>
      <c r="G39" s="4">
        <v>790</v>
      </c>
      <c r="H39" s="27">
        <f t="shared" ref="H39:H72" si="5">F39*G39</f>
        <v>44374.3</v>
      </c>
      <c r="I39" s="4"/>
      <c r="J39" s="89" t="s">
        <v>90</v>
      </c>
      <c r="K39" s="90"/>
      <c r="L39" s="90"/>
      <c r="M39" s="91"/>
    </row>
    <row r="40" spans="1:13" x14ac:dyDescent="0.25">
      <c r="A40" s="63" t="s">
        <v>42</v>
      </c>
      <c r="B40" s="7" t="s">
        <v>79</v>
      </c>
      <c r="C40" s="4">
        <v>48.949999999999996</v>
      </c>
      <c r="D40" s="4">
        <v>5.99</v>
      </c>
      <c r="E40" s="4"/>
      <c r="F40" s="4">
        <v>54.94</v>
      </c>
      <c r="G40" s="4">
        <v>790</v>
      </c>
      <c r="H40" s="27">
        <f t="shared" si="5"/>
        <v>43402.6</v>
      </c>
      <c r="I40" s="4"/>
      <c r="J40" s="75">
        <f t="shared" si="1"/>
        <v>43402.6</v>
      </c>
      <c r="K40" s="77">
        <f t="shared" si="2"/>
        <v>39062.339999999997</v>
      </c>
      <c r="L40" s="79">
        <f t="shared" si="3"/>
        <v>37499.846399999995</v>
      </c>
      <c r="M40" s="81">
        <f t="shared" si="4"/>
        <v>35937.352800000001</v>
      </c>
    </row>
    <row r="41" spans="1:13" x14ac:dyDescent="0.25">
      <c r="A41" s="63" t="s">
        <v>43</v>
      </c>
      <c r="B41" s="7" t="s">
        <v>79</v>
      </c>
      <c r="C41" s="4">
        <v>46.32</v>
      </c>
      <c r="D41" s="4">
        <v>5.56</v>
      </c>
      <c r="E41" s="4"/>
      <c r="F41" s="4">
        <v>51.88</v>
      </c>
      <c r="G41" s="4">
        <v>850</v>
      </c>
      <c r="H41" s="27">
        <f t="shared" si="5"/>
        <v>44098</v>
      </c>
      <c r="I41" s="4"/>
      <c r="J41" s="75">
        <f t="shared" si="1"/>
        <v>44098</v>
      </c>
      <c r="K41" s="77">
        <f t="shared" si="2"/>
        <v>39688.200000000004</v>
      </c>
      <c r="L41" s="79">
        <f t="shared" si="3"/>
        <v>38100.672000000006</v>
      </c>
      <c r="M41" s="81">
        <f t="shared" si="4"/>
        <v>36513.144000000008</v>
      </c>
    </row>
    <row r="42" spans="1:13" x14ac:dyDescent="0.25">
      <c r="A42" s="63" t="s">
        <v>44</v>
      </c>
      <c r="B42" s="7" t="s">
        <v>79</v>
      </c>
      <c r="C42" s="4">
        <v>52.4</v>
      </c>
      <c r="D42" s="4">
        <v>6.67</v>
      </c>
      <c r="E42" s="4"/>
      <c r="F42" s="4">
        <v>59.07</v>
      </c>
      <c r="G42" s="4">
        <v>850</v>
      </c>
      <c r="H42" s="27">
        <f t="shared" si="5"/>
        <v>50209.5</v>
      </c>
      <c r="I42" s="4"/>
      <c r="J42" s="75">
        <f t="shared" si="1"/>
        <v>50209.5</v>
      </c>
      <c r="K42" s="77">
        <f t="shared" si="2"/>
        <v>45188.55</v>
      </c>
      <c r="L42" s="79">
        <f t="shared" si="3"/>
        <v>43381.008000000002</v>
      </c>
      <c r="M42" s="81">
        <f t="shared" si="4"/>
        <v>41573.466000000008</v>
      </c>
    </row>
    <row r="43" spans="1:13" x14ac:dyDescent="0.25">
      <c r="A43" s="63" t="s">
        <v>45</v>
      </c>
      <c r="B43" s="7" t="s">
        <v>79</v>
      </c>
      <c r="C43" s="4">
        <v>48.99</v>
      </c>
      <c r="D43" s="4">
        <v>6.06</v>
      </c>
      <c r="E43" s="4"/>
      <c r="F43" s="4">
        <v>55.050000000000004</v>
      </c>
      <c r="G43" s="4">
        <v>790</v>
      </c>
      <c r="H43" s="27">
        <f t="shared" si="5"/>
        <v>43489.5</v>
      </c>
      <c r="I43" s="4"/>
      <c r="J43" s="75">
        <f t="shared" si="1"/>
        <v>43489.5</v>
      </c>
      <c r="K43" s="77">
        <f t="shared" si="2"/>
        <v>39140.550000000003</v>
      </c>
      <c r="L43" s="79">
        <f t="shared" si="3"/>
        <v>37574.928</v>
      </c>
      <c r="M43" s="81">
        <f t="shared" si="4"/>
        <v>36009.306000000004</v>
      </c>
    </row>
    <row r="44" spans="1:13" x14ac:dyDescent="0.25">
      <c r="A44" s="63" t="s">
        <v>46</v>
      </c>
      <c r="B44" s="7" t="s">
        <v>80</v>
      </c>
      <c r="C44" s="4">
        <v>76.180000000000007</v>
      </c>
      <c r="D44" s="4">
        <v>9.0299999999999994</v>
      </c>
      <c r="E44" s="4"/>
      <c r="F44" s="4">
        <v>85.21</v>
      </c>
      <c r="G44" s="4">
        <v>790</v>
      </c>
      <c r="H44" s="27">
        <f t="shared" si="5"/>
        <v>67315.899999999994</v>
      </c>
      <c r="I44" s="4"/>
      <c r="J44" s="75">
        <f t="shared" si="1"/>
        <v>67315.899999999994</v>
      </c>
      <c r="K44" s="77">
        <f t="shared" si="2"/>
        <v>60584.31</v>
      </c>
      <c r="L44" s="79">
        <f t="shared" si="3"/>
        <v>58160.937599999997</v>
      </c>
      <c r="M44" s="81">
        <f t="shared" si="4"/>
        <v>55737.565199999997</v>
      </c>
    </row>
    <row r="45" spans="1:13" x14ac:dyDescent="0.25">
      <c r="A45" s="62" t="s">
        <v>76</v>
      </c>
      <c r="B45" s="6"/>
      <c r="C45" s="4"/>
      <c r="D45" s="4"/>
      <c r="E45" s="4"/>
      <c r="F45" s="4"/>
      <c r="G45" s="4"/>
      <c r="H45" s="27"/>
      <c r="I45" s="4"/>
      <c r="J45" s="75"/>
      <c r="K45" s="77"/>
      <c r="L45" s="79"/>
      <c r="M45" s="81"/>
    </row>
    <row r="46" spans="1:13" x14ac:dyDescent="0.25">
      <c r="A46" s="63" t="s">
        <v>47</v>
      </c>
      <c r="B46" s="7" t="s">
        <v>79</v>
      </c>
      <c r="C46" s="4">
        <v>43.06</v>
      </c>
      <c r="D46" s="4">
        <v>7.24</v>
      </c>
      <c r="E46" s="4"/>
      <c r="F46" s="4">
        <v>50.300000000000004</v>
      </c>
      <c r="G46" s="4">
        <v>850</v>
      </c>
      <c r="H46" s="27">
        <f t="shared" si="5"/>
        <v>42755</v>
      </c>
      <c r="I46" s="4"/>
      <c r="J46" s="75">
        <f t="shared" si="1"/>
        <v>42755</v>
      </c>
      <c r="K46" s="77">
        <f t="shared" si="2"/>
        <v>38479.5</v>
      </c>
      <c r="L46" s="79">
        <f t="shared" si="3"/>
        <v>36940.32</v>
      </c>
      <c r="M46" s="81">
        <f t="shared" si="4"/>
        <v>35401.14</v>
      </c>
    </row>
    <row r="47" spans="1:13" x14ac:dyDescent="0.25">
      <c r="A47" s="63" t="s">
        <v>48</v>
      </c>
      <c r="B47" s="7" t="s">
        <v>79</v>
      </c>
      <c r="C47" s="4">
        <v>46.24</v>
      </c>
      <c r="D47" s="4">
        <v>7.92</v>
      </c>
      <c r="E47" s="4"/>
      <c r="F47" s="4">
        <v>54.160000000000004</v>
      </c>
      <c r="G47" s="4">
        <v>850</v>
      </c>
      <c r="H47" s="27">
        <f t="shared" si="5"/>
        <v>46036</v>
      </c>
      <c r="I47" s="4"/>
      <c r="J47" s="75">
        <f t="shared" si="1"/>
        <v>46036</v>
      </c>
      <c r="K47" s="77">
        <f t="shared" si="2"/>
        <v>41432.400000000001</v>
      </c>
      <c r="L47" s="79">
        <f t="shared" si="3"/>
        <v>39775.103999999999</v>
      </c>
      <c r="M47" s="81">
        <f t="shared" si="4"/>
        <v>38117.808000000005</v>
      </c>
    </row>
    <row r="48" spans="1:13" x14ac:dyDescent="0.25">
      <c r="A48" s="63" t="s">
        <v>49</v>
      </c>
      <c r="B48" s="7" t="s">
        <v>79</v>
      </c>
      <c r="C48" s="4">
        <v>49.45</v>
      </c>
      <c r="D48" s="4">
        <v>7.9</v>
      </c>
      <c r="E48" s="4"/>
      <c r="F48" s="4">
        <v>57.35</v>
      </c>
      <c r="G48" s="4">
        <v>850</v>
      </c>
      <c r="H48" s="27">
        <f t="shared" si="5"/>
        <v>48747.5</v>
      </c>
      <c r="I48" s="4"/>
      <c r="J48" s="75">
        <f t="shared" si="1"/>
        <v>48747.5</v>
      </c>
      <c r="K48" s="77">
        <f t="shared" si="2"/>
        <v>43872.75</v>
      </c>
      <c r="L48" s="79">
        <f t="shared" si="3"/>
        <v>42117.84</v>
      </c>
      <c r="M48" s="81">
        <f t="shared" si="4"/>
        <v>40362.93</v>
      </c>
    </row>
    <row r="49" spans="1:13" x14ac:dyDescent="0.25">
      <c r="A49" s="63" t="s">
        <v>50</v>
      </c>
      <c r="B49" s="7" t="s">
        <v>80</v>
      </c>
      <c r="C49" s="4">
        <v>69.760000000000005</v>
      </c>
      <c r="D49" s="4">
        <v>11.26</v>
      </c>
      <c r="E49" s="4"/>
      <c r="F49" s="4">
        <v>81.02000000000001</v>
      </c>
      <c r="G49" s="4">
        <v>850</v>
      </c>
      <c r="H49" s="27">
        <f t="shared" si="5"/>
        <v>68867.000000000015</v>
      </c>
      <c r="I49" s="4"/>
      <c r="J49" s="75">
        <f t="shared" si="1"/>
        <v>68867.000000000015</v>
      </c>
      <c r="K49" s="77">
        <f t="shared" si="2"/>
        <v>61980.300000000017</v>
      </c>
      <c r="L49" s="79">
        <f t="shared" si="3"/>
        <v>59501.088000000018</v>
      </c>
      <c r="M49" s="81">
        <f t="shared" si="4"/>
        <v>57021.876000000018</v>
      </c>
    </row>
    <row r="50" spans="1:13" x14ac:dyDescent="0.25">
      <c r="A50" s="63" t="s">
        <v>51</v>
      </c>
      <c r="B50" s="7" t="s">
        <v>80</v>
      </c>
      <c r="C50" s="4">
        <v>62.36</v>
      </c>
      <c r="D50" s="4">
        <v>10.07</v>
      </c>
      <c r="E50" s="4"/>
      <c r="F50" s="4">
        <v>72.430000000000007</v>
      </c>
      <c r="G50" s="4">
        <v>850</v>
      </c>
      <c r="H50" s="27">
        <f t="shared" si="5"/>
        <v>61565.500000000007</v>
      </c>
      <c r="I50" s="4"/>
      <c r="J50" s="75">
        <f t="shared" si="1"/>
        <v>61565.500000000007</v>
      </c>
      <c r="K50" s="77">
        <f t="shared" si="2"/>
        <v>55408.950000000004</v>
      </c>
      <c r="L50" s="79">
        <f t="shared" si="3"/>
        <v>53192.592000000004</v>
      </c>
      <c r="M50" s="81">
        <f t="shared" si="4"/>
        <v>50976.234000000004</v>
      </c>
    </row>
    <row r="51" spans="1:13" x14ac:dyDescent="0.25">
      <c r="A51" s="63" t="s">
        <v>52</v>
      </c>
      <c r="B51" s="7" t="s">
        <v>79</v>
      </c>
      <c r="C51" s="4">
        <v>46.39</v>
      </c>
      <c r="D51" s="4">
        <v>7.79</v>
      </c>
      <c r="E51" s="4"/>
      <c r="F51" s="4">
        <v>54.18</v>
      </c>
      <c r="G51" s="4">
        <v>850</v>
      </c>
      <c r="H51" s="27">
        <f t="shared" si="5"/>
        <v>46053</v>
      </c>
      <c r="I51" s="4"/>
      <c r="J51" s="75">
        <f t="shared" si="1"/>
        <v>46053</v>
      </c>
      <c r="K51" s="77">
        <f t="shared" si="2"/>
        <v>41447.700000000004</v>
      </c>
      <c r="L51" s="79">
        <f t="shared" si="3"/>
        <v>39789.792000000001</v>
      </c>
      <c r="M51" s="81">
        <f t="shared" si="4"/>
        <v>38131.884000000005</v>
      </c>
    </row>
    <row r="52" spans="1:13" x14ac:dyDescent="0.25">
      <c r="A52" s="63" t="s">
        <v>53</v>
      </c>
      <c r="B52" s="7" t="s">
        <v>79</v>
      </c>
      <c r="C52" s="4">
        <v>45.5</v>
      </c>
      <c r="D52" s="4">
        <v>7.64</v>
      </c>
      <c r="E52" s="4"/>
      <c r="F52" s="4">
        <v>53.14</v>
      </c>
      <c r="G52" s="4">
        <v>850</v>
      </c>
      <c r="H52" s="27">
        <f t="shared" si="5"/>
        <v>45169</v>
      </c>
      <c r="I52" s="4"/>
      <c r="J52" s="75">
        <f t="shared" si="1"/>
        <v>45169</v>
      </c>
      <c r="K52" s="77">
        <f t="shared" si="2"/>
        <v>40652.1</v>
      </c>
      <c r="L52" s="79">
        <f t="shared" si="3"/>
        <v>39026.015999999996</v>
      </c>
      <c r="M52" s="81">
        <f t="shared" si="4"/>
        <v>37399.932000000001</v>
      </c>
    </row>
    <row r="53" spans="1:13" x14ac:dyDescent="0.25">
      <c r="A53" s="62" t="s">
        <v>75</v>
      </c>
      <c r="B53" s="6"/>
      <c r="C53" s="4"/>
      <c r="D53" s="4"/>
      <c r="E53" s="4"/>
      <c r="F53" s="4"/>
      <c r="G53" s="4"/>
      <c r="H53" s="27"/>
      <c r="I53" s="4"/>
      <c r="J53" s="75"/>
      <c r="K53" s="77"/>
      <c r="L53" s="79"/>
      <c r="M53" s="81"/>
    </row>
    <row r="54" spans="1:13" x14ac:dyDescent="0.25">
      <c r="A54" s="63" t="s">
        <v>54</v>
      </c>
      <c r="B54" s="7" t="s">
        <v>79</v>
      </c>
      <c r="C54" s="4">
        <v>43.06</v>
      </c>
      <c r="D54" s="4">
        <v>7.24</v>
      </c>
      <c r="E54" s="4"/>
      <c r="F54" s="4">
        <v>50.300000000000004</v>
      </c>
      <c r="G54" s="4">
        <v>850</v>
      </c>
      <c r="H54" s="27">
        <f t="shared" si="5"/>
        <v>42755</v>
      </c>
      <c r="I54" s="4"/>
      <c r="J54" s="75">
        <f t="shared" si="1"/>
        <v>42755</v>
      </c>
      <c r="K54" s="77">
        <f t="shared" si="2"/>
        <v>38479.5</v>
      </c>
      <c r="L54" s="79">
        <f t="shared" si="3"/>
        <v>36940.32</v>
      </c>
      <c r="M54" s="81">
        <f t="shared" si="4"/>
        <v>35401.14</v>
      </c>
    </row>
    <row r="55" spans="1:13" x14ac:dyDescent="0.25">
      <c r="A55" s="63" t="s">
        <v>55</v>
      </c>
      <c r="B55" s="7" t="s">
        <v>79</v>
      </c>
      <c r="C55" s="4">
        <v>46.24</v>
      </c>
      <c r="D55" s="4">
        <v>7.92</v>
      </c>
      <c r="E55" s="4"/>
      <c r="F55" s="4">
        <v>54.160000000000004</v>
      </c>
      <c r="G55" s="4">
        <v>850</v>
      </c>
      <c r="H55" s="27">
        <f t="shared" si="5"/>
        <v>46036</v>
      </c>
      <c r="I55" s="4"/>
      <c r="J55" s="75">
        <f t="shared" si="1"/>
        <v>46036</v>
      </c>
      <c r="K55" s="77">
        <f t="shared" si="2"/>
        <v>41432.400000000001</v>
      </c>
      <c r="L55" s="79">
        <f t="shared" si="3"/>
        <v>39775.103999999999</v>
      </c>
      <c r="M55" s="81">
        <f t="shared" si="4"/>
        <v>38117.808000000005</v>
      </c>
    </row>
    <row r="56" spans="1:13" x14ac:dyDescent="0.25">
      <c r="A56" s="63" t="s">
        <v>56</v>
      </c>
      <c r="B56" s="7" t="s">
        <v>79</v>
      </c>
      <c r="C56" s="4">
        <v>49.45</v>
      </c>
      <c r="D56" s="4">
        <v>7.9</v>
      </c>
      <c r="E56" s="4"/>
      <c r="F56" s="4">
        <v>57.35</v>
      </c>
      <c r="G56" s="4">
        <v>850</v>
      </c>
      <c r="H56" s="27">
        <f t="shared" si="5"/>
        <v>48747.5</v>
      </c>
      <c r="I56" s="4"/>
      <c r="J56" s="75">
        <f t="shared" si="1"/>
        <v>48747.5</v>
      </c>
      <c r="K56" s="77">
        <f t="shared" si="2"/>
        <v>43872.75</v>
      </c>
      <c r="L56" s="79">
        <f t="shared" si="3"/>
        <v>42117.84</v>
      </c>
      <c r="M56" s="81">
        <f t="shared" si="4"/>
        <v>40362.93</v>
      </c>
    </row>
    <row r="57" spans="1:13" x14ac:dyDescent="0.25">
      <c r="A57" s="63" t="s">
        <v>57</v>
      </c>
      <c r="B57" s="7" t="s">
        <v>80</v>
      </c>
      <c r="C57" s="4">
        <v>69.760000000000005</v>
      </c>
      <c r="D57" s="4">
        <v>11.26</v>
      </c>
      <c r="E57" s="4"/>
      <c r="F57" s="4">
        <v>81.02000000000001</v>
      </c>
      <c r="G57" s="4">
        <v>850</v>
      </c>
      <c r="H57" s="27">
        <f t="shared" si="5"/>
        <v>68867.000000000015</v>
      </c>
      <c r="I57" s="4"/>
      <c r="J57" s="75">
        <f t="shared" si="1"/>
        <v>68867.000000000015</v>
      </c>
      <c r="K57" s="77">
        <f t="shared" si="2"/>
        <v>61980.300000000017</v>
      </c>
      <c r="L57" s="79">
        <f t="shared" si="3"/>
        <v>59501.088000000018</v>
      </c>
      <c r="M57" s="81">
        <f t="shared" si="4"/>
        <v>57021.876000000018</v>
      </c>
    </row>
    <row r="58" spans="1:13" x14ac:dyDescent="0.25">
      <c r="A58" s="63" t="s">
        <v>58</v>
      </c>
      <c r="B58" s="7" t="s">
        <v>80</v>
      </c>
      <c r="C58" s="4">
        <v>62.36</v>
      </c>
      <c r="D58" s="4">
        <v>10.07</v>
      </c>
      <c r="E58" s="4"/>
      <c r="F58" s="4">
        <v>72.430000000000007</v>
      </c>
      <c r="G58" s="4">
        <v>850</v>
      </c>
      <c r="H58" s="27">
        <f t="shared" si="5"/>
        <v>61565.500000000007</v>
      </c>
      <c r="I58" s="4"/>
      <c r="J58" s="75">
        <f t="shared" si="1"/>
        <v>61565.500000000007</v>
      </c>
      <c r="K58" s="77">
        <f t="shared" si="2"/>
        <v>55408.950000000004</v>
      </c>
      <c r="L58" s="79">
        <f t="shared" si="3"/>
        <v>53192.592000000004</v>
      </c>
      <c r="M58" s="81">
        <f t="shared" si="4"/>
        <v>50976.234000000004</v>
      </c>
    </row>
    <row r="59" spans="1:13" x14ac:dyDescent="0.25">
      <c r="A59" s="63" t="s">
        <v>59</v>
      </c>
      <c r="B59" s="7" t="s">
        <v>79</v>
      </c>
      <c r="C59" s="4">
        <v>46.39</v>
      </c>
      <c r="D59" s="4">
        <v>7.79</v>
      </c>
      <c r="E59" s="4"/>
      <c r="F59" s="4">
        <v>54.18</v>
      </c>
      <c r="G59" s="4">
        <v>850</v>
      </c>
      <c r="H59" s="27">
        <f t="shared" si="5"/>
        <v>46053</v>
      </c>
      <c r="I59" s="4"/>
      <c r="J59" s="75">
        <f t="shared" si="1"/>
        <v>46053</v>
      </c>
      <c r="K59" s="77">
        <f t="shared" si="2"/>
        <v>41447.700000000004</v>
      </c>
      <c r="L59" s="79">
        <f t="shared" si="3"/>
        <v>39789.792000000001</v>
      </c>
      <c r="M59" s="81">
        <f t="shared" si="4"/>
        <v>38131.884000000005</v>
      </c>
    </row>
    <row r="60" spans="1:13" x14ac:dyDescent="0.25">
      <c r="A60" s="63" t="s">
        <v>60</v>
      </c>
      <c r="B60" s="7" t="s">
        <v>79</v>
      </c>
      <c r="C60" s="4">
        <v>45.5</v>
      </c>
      <c r="D60" s="4">
        <v>7.64</v>
      </c>
      <c r="E60" s="4"/>
      <c r="F60" s="4">
        <v>53.14</v>
      </c>
      <c r="G60" s="4">
        <v>850</v>
      </c>
      <c r="H60" s="27">
        <f t="shared" si="5"/>
        <v>45169</v>
      </c>
      <c r="I60" s="4"/>
      <c r="J60" s="75">
        <f t="shared" si="1"/>
        <v>45169</v>
      </c>
      <c r="K60" s="77">
        <f t="shared" si="2"/>
        <v>40652.1</v>
      </c>
      <c r="L60" s="79">
        <f t="shared" si="3"/>
        <v>39026.015999999996</v>
      </c>
      <c r="M60" s="81">
        <f t="shared" si="4"/>
        <v>37399.932000000001</v>
      </c>
    </row>
    <row r="61" spans="1:13" x14ac:dyDescent="0.25">
      <c r="A61" s="62" t="s">
        <v>74</v>
      </c>
      <c r="B61" s="6"/>
      <c r="C61" s="4"/>
      <c r="D61" s="4"/>
      <c r="E61" s="4"/>
      <c r="F61" s="4"/>
      <c r="G61" s="4"/>
      <c r="H61" s="27"/>
      <c r="I61" s="4"/>
      <c r="J61" s="75"/>
      <c r="K61" s="77"/>
      <c r="L61" s="79"/>
      <c r="M61" s="81"/>
    </row>
    <row r="62" spans="1:13" x14ac:dyDescent="0.25">
      <c r="A62" s="63" t="s">
        <v>61</v>
      </c>
      <c r="B62" s="7" t="s">
        <v>79</v>
      </c>
      <c r="C62" s="4">
        <v>43.06</v>
      </c>
      <c r="D62" s="4">
        <v>7.24</v>
      </c>
      <c r="E62" s="4"/>
      <c r="F62" s="4">
        <v>50.300000000000004</v>
      </c>
      <c r="G62" s="4">
        <v>850</v>
      </c>
      <c r="H62" s="27">
        <f t="shared" si="5"/>
        <v>42755</v>
      </c>
      <c r="I62" s="4"/>
      <c r="J62" s="75">
        <f t="shared" si="1"/>
        <v>42755</v>
      </c>
      <c r="K62" s="77">
        <f t="shared" si="2"/>
        <v>38479.5</v>
      </c>
      <c r="L62" s="79">
        <f t="shared" si="3"/>
        <v>36940.32</v>
      </c>
      <c r="M62" s="81">
        <f t="shared" si="4"/>
        <v>35401.14</v>
      </c>
    </row>
    <row r="63" spans="1:13" x14ac:dyDescent="0.25">
      <c r="A63" s="63" t="s">
        <v>62</v>
      </c>
      <c r="B63" s="7" t="s">
        <v>79</v>
      </c>
      <c r="C63" s="4">
        <v>46.24</v>
      </c>
      <c r="D63" s="4">
        <v>7.92</v>
      </c>
      <c r="E63" s="4"/>
      <c r="F63" s="4">
        <v>54.160000000000004</v>
      </c>
      <c r="G63" s="4">
        <v>850</v>
      </c>
      <c r="H63" s="27">
        <f t="shared" si="5"/>
        <v>46036</v>
      </c>
      <c r="I63" s="4"/>
      <c r="J63" s="75">
        <f t="shared" si="1"/>
        <v>46036</v>
      </c>
      <c r="K63" s="77">
        <f t="shared" si="2"/>
        <v>41432.400000000001</v>
      </c>
      <c r="L63" s="79">
        <f t="shared" si="3"/>
        <v>39775.103999999999</v>
      </c>
      <c r="M63" s="81">
        <f t="shared" si="4"/>
        <v>38117.808000000005</v>
      </c>
    </row>
    <row r="64" spans="1:13" x14ac:dyDescent="0.25">
      <c r="A64" s="63" t="s">
        <v>63</v>
      </c>
      <c r="B64" s="7" t="s">
        <v>79</v>
      </c>
      <c r="C64" s="4">
        <v>49.45</v>
      </c>
      <c r="D64" s="4">
        <v>7.9</v>
      </c>
      <c r="E64" s="4"/>
      <c r="F64" s="4">
        <v>57.35</v>
      </c>
      <c r="G64" s="4">
        <v>850</v>
      </c>
      <c r="H64" s="27">
        <f t="shared" si="5"/>
        <v>48747.5</v>
      </c>
      <c r="I64" s="4"/>
      <c r="J64" s="75">
        <f t="shared" si="1"/>
        <v>48747.5</v>
      </c>
      <c r="K64" s="77">
        <f t="shared" si="2"/>
        <v>43872.75</v>
      </c>
      <c r="L64" s="79">
        <f t="shared" si="3"/>
        <v>42117.84</v>
      </c>
      <c r="M64" s="81">
        <f t="shared" si="4"/>
        <v>40362.93</v>
      </c>
    </row>
    <row r="65" spans="1:13" x14ac:dyDescent="0.25">
      <c r="A65" s="63" t="s">
        <v>64</v>
      </c>
      <c r="B65" s="7" t="s">
        <v>80</v>
      </c>
      <c r="C65" s="4">
        <v>69.760000000000005</v>
      </c>
      <c r="D65" s="4">
        <v>11.26</v>
      </c>
      <c r="E65" s="4"/>
      <c r="F65" s="4">
        <v>81.02000000000001</v>
      </c>
      <c r="G65" s="4">
        <v>850</v>
      </c>
      <c r="H65" s="27">
        <f t="shared" si="5"/>
        <v>68867.000000000015</v>
      </c>
      <c r="I65" s="4"/>
      <c r="J65" s="75">
        <f t="shared" si="1"/>
        <v>68867.000000000015</v>
      </c>
      <c r="K65" s="77">
        <f t="shared" si="2"/>
        <v>61980.300000000017</v>
      </c>
      <c r="L65" s="79">
        <f t="shared" si="3"/>
        <v>59501.088000000018</v>
      </c>
      <c r="M65" s="81">
        <f t="shared" si="4"/>
        <v>57021.876000000018</v>
      </c>
    </row>
    <row r="66" spans="1:13" x14ac:dyDescent="0.25">
      <c r="A66" s="63" t="s">
        <v>65</v>
      </c>
      <c r="B66" s="7" t="s">
        <v>80</v>
      </c>
      <c r="C66" s="4">
        <v>62.36</v>
      </c>
      <c r="D66" s="4">
        <v>9.48</v>
      </c>
      <c r="E66" s="4"/>
      <c r="F66" s="4">
        <v>71.84</v>
      </c>
      <c r="G66" s="4">
        <v>850</v>
      </c>
      <c r="H66" s="27">
        <f t="shared" si="5"/>
        <v>61064</v>
      </c>
      <c r="I66" s="4"/>
      <c r="J66" s="75">
        <f t="shared" si="1"/>
        <v>61064</v>
      </c>
      <c r="K66" s="77">
        <f t="shared" si="2"/>
        <v>54957.599999999999</v>
      </c>
      <c r="L66" s="79">
        <f t="shared" si="3"/>
        <v>52759.295999999995</v>
      </c>
      <c r="M66" s="81">
        <f t="shared" si="4"/>
        <v>50560.991999999998</v>
      </c>
    </row>
    <row r="67" spans="1:13" x14ac:dyDescent="0.25">
      <c r="A67" s="63" t="s">
        <v>66</v>
      </c>
      <c r="B67" s="7" t="s">
        <v>79</v>
      </c>
      <c r="C67" s="4">
        <v>46.39</v>
      </c>
      <c r="D67" s="4">
        <v>7.34</v>
      </c>
      <c r="E67" s="4"/>
      <c r="F67" s="4">
        <v>53.730000000000004</v>
      </c>
      <c r="G67" s="4">
        <v>850</v>
      </c>
      <c r="H67" s="27">
        <f t="shared" si="5"/>
        <v>45670.5</v>
      </c>
      <c r="I67" s="4"/>
      <c r="J67" s="75">
        <f t="shared" si="1"/>
        <v>45670.5</v>
      </c>
      <c r="K67" s="77">
        <f t="shared" si="2"/>
        <v>41103.450000000004</v>
      </c>
      <c r="L67" s="79">
        <f t="shared" si="3"/>
        <v>39459.312000000005</v>
      </c>
      <c r="M67" s="81">
        <f t="shared" si="4"/>
        <v>37815.174000000006</v>
      </c>
    </row>
    <row r="68" spans="1:13" x14ac:dyDescent="0.25">
      <c r="A68" s="63" t="s">
        <v>67</v>
      </c>
      <c r="B68" s="7" t="s">
        <v>79</v>
      </c>
      <c r="C68" s="4">
        <v>45.5</v>
      </c>
      <c r="D68" s="4">
        <v>7.64</v>
      </c>
      <c r="E68" s="4"/>
      <c r="F68" s="4">
        <v>53.14</v>
      </c>
      <c r="G68" s="4">
        <v>850</v>
      </c>
      <c r="H68" s="27">
        <f t="shared" si="5"/>
        <v>45169</v>
      </c>
      <c r="I68" s="4"/>
      <c r="J68" s="75">
        <f t="shared" si="1"/>
        <v>45169</v>
      </c>
      <c r="K68" s="77">
        <f t="shared" si="2"/>
        <v>40652.1</v>
      </c>
      <c r="L68" s="79">
        <f t="shared" si="3"/>
        <v>39026.015999999996</v>
      </c>
      <c r="M68" s="81">
        <f t="shared" si="4"/>
        <v>37399.932000000001</v>
      </c>
    </row>
    <row r="69" spans="1:13" x14ac:dyDescent="0.25">
      <c r="A69" s="62" t="s">
        <v>73</v>
      </c>
      <c r="B69" s="6"/>
      <c r="C69" s="4"/>
      <c r="D69" s="4"/>
      <c r="E69" s="4"/>
      <c r="F69" s="4"/>
      <c r="G69" s="4"/>
      <c r="H69" s="27"/>
      <c r="I69" s="4"/>
      <c r="J69" s="75"/>
      <c r="K69" s="77"/>
      <c r="L69" s="79"/>
      <c r="M69" s="81"/>
    </row>
    <row r="70" spans="1:13" x14ac:dyDescent="0.25">
      <c r="A70" s="63" t="s">
        <v>68</v>
      </c>
      <c r="B70" s="7" t="s">
        <v>79</v>
      </c>
      <c r="C70" s="4">
        <v>41.35</v>
      </c>
      <c r="D70" s="4">
        <v>6.54</v>
      </c>
      <c r="E70" s="4"/>
      <c r="F70" s="4">
        <v>47.89</v>
      </c>
      <c r="G70" s="4">
        <v>850</v>
      </c>
      <c r="H70" s="27">
        <f t="shared" si="5"/>
        <v>40706.5</v>
      </c>
      <c r="I70" s="4"/>
      <c r="J70" s="75">
        <f t="shared" si="1"/>
        <v>40706.5</v>
      </c>
      <c r="K70" s="77">
        <f t="shared" si="2"/>
        <v>36635.85</v>
      </c>
      <c r="L70" s="79">
        <f t="shared" si="3"/>
        <v>35170.415999999997</v>
      </c>
      <c r="M70" s="81">
        <f t="shared" si="4"/>
        <v>33704.982000000004</v>
      </c>
    </row>
    <row r="71" spans="1:13" x14ac:dyDescent="0.25">
      <c r="A71" s="63" t="s">
        <v>69</v>
      </c>
      <c r="B71" s="7" t="s">
        <v>79</v>
      </c>
      <c r="C71" s="4">
        <v>44.75</v>
      </c>
      <c r="D71" s="4">
        <v>7.22</v>
      </c>
      <c r="E71" s="4"/>
      <c r="F71" s="4">
        <v>51.97</v>
      </c>
      <c r="G71" s="4">
        <v>850</v>
      </c>
      <c r="H71" s="27">
        <f t="shared" si="5"/>
        <v>44174.5</v>
      </c>
      <c r="I71" s="4"/>
      <c r="J71" s="75">
        <f t="shared" si="1"/>
        <v>44174.5</v>
      </c>
      <c r="K71" s="77">
        <f t="shared" si="2"/>
        <v>39757.050000000003</v>
      </c>
      <c r="L71" s="79">
        <f t="shared" si="3"/>
        <v>38166.768000000004</v>
      </c>
      <c r="M71" s="81">
        <f t="shared" si="4"/>
        <v>36576.486000000004</v>
      </c>
    </row>
    <row r="72" spans="1:13" x14ac:dyDescent="0.25">
      <c r="A72" s="63" t="s">
        <v>70</v>
      </c>
      <c r="B72" s="7" t="s">
        <v>79</v>
      </c>
      <c r="C72" s="4">
        <v>49.45</v>
      </c>
      <c r="D72" s="4">
        <v>7.44</v>
      </c>
      <c r="E72" s="4"/>
      <c r="F72" s="4">
        <v>56.89</v>
      </c>
      <c r="G72" s="4">
        <v>850</v>
      </c>
      <c r="H72" s="27">
        <f t="shared" si="5"/>
        <v>48356.5</v>
      </c>
      <c r="I72" s="4"/>
      <c r="J72" s="75">
        <f t="shared" si="1"/>
        <v>48356.5</v>
      </c>
      <c r="K72" s="77">
        <f t="shared" si="2"/>
        <v>43520.85</v>
      </c>
      <c r="L72" s="79">
        <f t="shared" si="3"/>
        <v>41780.015999999996</v>
      </c>
      <c r="M72" s="81">
        <f t="shared" si="4"/>
        <v>40039.182000000001</v>
      </c>
    </row>
    <row r="73" spans="1:13" x14ac:dyDescent="0.25">
      <c r="A73" s="63" t="s">
        <v>71</v>
      </c>
      <c r="B73" s="7" t="s">
        <v>80</v>
      </c>
      <c r="C73" s="4">
        <v>70.319999999999993</v>
      </c>
      <c r="D73" s="4">
        <v>10.69</v>
      </c>
      <c r="E73" s="4">
        <v>66.81</v>
      </c>
      <c r="F73" s="4">
        <v>147.82</v>
      </c>
      <c r="G73" s="4">
        <v>850</v>
      </c>
      <c r="H73" s="27">
        <v>68858</v>
      </c>
      <c r="I73" s="4">
        <f>E73*300</f>
        <v>20043</v>
      </c>
      <c r="J73" s="75">
        <f t="shared" ref="J73:J74" si="6">H73+I73</f>
        <v>88901</v>
      </c>
      <c r="K73" s="77">
        <f t="shared" ref="K73:K74" si="7">0.9*J73</f>
        <v>80010.900000000009</v>
      </c>
      <c r="L73" s="79">
        <f t="shared" ref="L73:L74" si="8">0.96*K73</f>
        <v>76810.464000000007</v>
      </c>
      <c r="M73" s="81">
        <f t="shared" ref="M73:M74" si="9">0.92*K73</f>
        <v>73610.028000000006</v>
      </c>
    </row>
    <row r="74" spans="1:13" x14ac:dyDescent="0.25">
      <c r="A74" s="63" t="s">
        <v>72</v>
      </c>
      <c r="B74" s="7" t="s">
        <v>79</v>
      </c>
      <c r="C74" s="4">
        <v>52.47</v>
      </c>
      <c r="D74" s="4">
        <v>8.3000000000000007</v>
      </c>
      <c r="E74" s="4">
        <v>39.42</v>
      </c>
      <c r="F74" s="4">
        <v>100.19</v>
      </c>
      <c r="G74" s="4">
        <v>850</v>
      </c>
      <c r="H74" s="27">
        <v>51654.5</v>
      </c>
      <c r="I74" s="4">
        <f>E74*300</f>
        <v>11826</v>
      </c>
      <c r="J74" s="75">
        <f t="shared" si="6"/>
        <v>63480.5</v>
      </c>
      <c r="K74" s="77">
        <f t="shared" si="7"/>
        <v>57132.450000000004</v>
      </c>
      <c r="L74" s="79">
        <f t="shared" si="8"/>
        <v>54847.152000000002</v>
      </c>
      <c r="M74" s="81">
        <f t="shared" si="9"/>
        <v>52561.854000000007</v>
      </c>
    </row>
    <row r="75" spans="1:13" x14ac:dyDescent="0.25">
      <c r="A75" s="64"/>
      <c r="B75" s="5"/>
    </row>
    <row r="76" spans="1:13" s="84" customFormat="1" x14ac:dyDescent="0.25">
      <c r="A76" s="87" t="s">
        <v>85</v>
      </c>
      <c r="B76" s="88"/>
      <c r="C76" s="88"/>
      <c r="D76" s="88"/>
      <c r="E76" s="88"/>
      <c r="F76" s="88"/>
      <c r="G76" s="82"/>
      <c r="H76" s="83"/>
    </row>
    <row r="77" spans="1:13" ht="19.5" thickBot="1" x14ac:dyDescent="0.35">
      <c r="A77" s="64"/>
      <c r="B77" s="5"/>
      <c r="J77" s="29"/>
      <c r="K77" s="29"/>
      <c r="L77" s="29"/>
      <c r="M77" s="29"/>
    </row>
    <row r="78" spans="1:13" x14ac:dyDescent="0.25">
      <c r="A78" s="9" t="s">
        <v>91</v>
      </c>
      <c r="B78" s="30"/>
      <c r="C78" s="10"/>
      <c r="D78" s="11"/>
      <c r="E78" s="10"/>
      <c r="F78" s="12"/>
    </row>
    <row r="79" spans="1:13" x14ac:dyDescent="0.25">
      <c r="A79" s="65" t="s">
        <v>6</v>
      </c>
      <c r="B79" s="53"/>
      <c r="C79" s="54"/>
      <c r="D79" s="55"/>
      <c r="E79" s="54"/>
      <c r="F79" s="56"/>
    </row>
    <row r="80" spans="1:13" x14ac:dyDescent="0.25">
      <c r="A80" s="65" t="s">
        <v>9</v>
      </c>
      <c r="B80" s="53"/>
      <c r="C80" s="54"/>
      <c r="D80" s="55"/>
      <c r="E80" s="54"/>
      <c r="F80" s="56"/>
    </row>
    <row r="81" spans="1:6" x14ac:dyDescent="0.25">
      <c r="A81" s="65" t="s">
        <v>10</v>
      </c>
      <c r="B81" s="53"/>
      <c r="C81" s="54"/>
      <c r="D81" s="55"/>
      <c r="E81" s="54"/>
      <c r="F81" s="56"/>
    </row>
    <row r="82" spans="1:6" x14ac:dyDescent="0.25">
      <c r="A82" s="65" t="s">
        <v>12</v>
      </c>
      <c r="B82" s="53"/>
      <c r="C82" s="54"/>
      <c r="D82" s="55"/>
      <c r="E82" s="54"/>
      <c r="F82" s="56"/>
    </row>
    <row r="83" spans="1:6" ht="15.75" thickBot="1" x14ac:dyDescent="0.3">
      <c r="A83" s="66" t="s">
        <v>11</v>
      </c>
      <c r="B83" s="57"/>
      <c r="C83" s="58"/>
      <c r="D83" s="59"/>
      <c r="E83" s="58"/>
      <c r="F83" s="60"/>
    </row>
    <row r="84" spans="1:6" ht="15.75" thickBot="1" x14ac:dyDescent="0.3">
      <c r="A84" s="67"/>
      <c r="B84" s="13"/>
      <c r="C84" s="14"/>
      <c r="D84" s="15"/>
      <c r="E84" s="14"/>
      <c r="F84" s="16"/>
    </row>
    <row r="85" spans="1:6" x14ac:dyDescent="0.25">
      <c r="A85" s="9" t="s">
        <v>82</v>
      </c>
      <c r="B85" s="30"/>
      <c r="C85" s="17"/>
      <c r="D85" s="18"/>
      <c r="E85" s="17"/>
      <c r="F85" s="19"/>
    </row>
    <row r="86" spans="1:6" x14ac:dyDescent="0.25">
      <c r="A86" s="68" t="s">
        <v>7</v>
      </c>
      <c r="B86" s="45"/>
      <c r="C86" s="46"/>
      <c r="D86" s="47"/>
      <c r="E86" s="46"/>
      <c r="F86" s="48"/>
    </row>
    <row r="87" spans="1:6" x14ac:dyDescent="0.25">
      <c r="A87" s="68" t="s">
        <v>8</v>
      </c>
      <c r="B87" s="45"/>
      <c r="C87" s="46"/>
      <c r="D87" s="47"/>
      <c r="E87" s="46"/>
      <c r="F87" s="48"/>
    </row>
    <row r="88" spans="1:6" x14ac:dyDescent="0.25">
      <c r="A88" s="68" t="s">
        <v>12</v>
      </c>
      <c r="B88" s="45"/>
      <c r="C88" s="46"/>
      <c r="D88" s="47"/>
      <c r="E88" s="46"/>
      <c r="F88" s="48"/>
    </row>
    <row r="89" spans="1:6" ht="15.75" thickBot="1" x14ac:dyDescent="0.3">
      <c r="A89" s="69" t="s">
        <v>11</v>
      </c>
      <c r="B89" s="49"/>
      <c r="C89" s="50"/>
      <c r="D89" s="51"/>
      <c r="E89" s="50"/>
      <c r="F89" s="52"/>
    </row>
    <row r="90" spans="1:6" ht="15.75" thickBot="1" x14ac:dyDescent="0.3">
      <c r="A90" s="67"/>
      <c r="B90" s="13"/>
      <c r="C90" s="14"/>
      <c r="D90" s="15"/>
      <c r="E90" s="14"/>
      <c r="F90" s="16"/>
    </row>
    <row r="91" spans="1:6" ht="15.75" thickBot="1" x14ac:dyDescent="0.3">
      <c r="A91" s="20" t="s">
        <v>83</v>
      </c>
      <c r="B91" s="32"/>
      <c r="C91" s="21"/>
      <c r="D91" s="22"/>
      <c r="E91" s="21"/>
      <c r="F91" s="23"/>
    </row>
    <row r="92" spans="1:6" x14ac:dyDescent="0.25">
      <c r="A92" s="70" t="s">
        <v>6</v>
      </c>
      <c r="B92" s="37"/>
      <c r="C92" s="38"/>
      <c r="D92" s="39"/>
      <c r="E92" s="38"/>
      <c r="F92" s="40"/>
    </row>
    <row r="93" spans="1:6" x14ac:dyDescent="0.25">
      <c r="A93" s="70" t="s">
        <v>13</v>
      </c>
      <c r="B93" s="37"/>
      <c r="C93" s="38"/>
      <c r="D93" s="39"/>
      <c r="E93" s="38"/>
      <c r="F93" s="41"/>
    </row>
    <row r="94" spans="1:6" ht="15.75" thickBot="1" x14ac:dyDescent="0.3">
      <c r="A94" s="71" t="s">
        <v>11</v>
      </c>
      <c r="B94" s="37"/>
      <c r="C94" s="42"/>
      <c r="D94" s="43"/>
      <c r="E94" s="42"/>
      <c r="F94" s="44"/>
    </row>
    <row r="95" spans="1:6" x14ac:dyDescent="0.25">
      <c r="A95" s="72"/>
      <c r="B95" s="31"/>
      <c r="C95" s="24"/>
      <c r="D95" s="25"/>
      <c r="E95" s="24"/>
      <c r="F95" s="26"/>
    </row>
    <row r="96" spans="1:6" x14ac:dyDescent="0.25">
      <c r="C96" s="5"/>
      <c r="D96" s="5"/>
      <c r="E96" s="5"/>
      <c r="F96" s="5"/>
    </row>
  </sheetData>
  <mergeCells count="2">
    <mergeCell ref="A76:F76"/>
    <mergeCell ref="J39:M39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2014-12-17T10:54:30Z</dcterms:modified>
</cp:coreProperties>
</file>