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<sst xmlns="http://schemas.openxmlformats.org/spreadsheetml/2006/main" count="53" uniqueCount="41">
  <si>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обект</t>
  </si>
  <si>
    <t>ет.</t>
  </si>
  <si>
    <t>Ц</t>
  </si>
  <si>
    <t>Ки</t>
  </si>
  <si>
    <t>Кв</t>
  </si>
  <si>
    <t>Км</t>
  </si>
  <si>
    <t>Кив</t>
  </si>
  <si>
    <t>Кпп</t>
  </si>
  <si>
    <t>С1 лв.</t>
  </si>
  <si>
    <t>% ид.ч.</t>
  </si>
  <si>
    <t>С3 лв.</t>
  </si>
  <si>
    <t>С лв.</t>
  </si>
  <si>
    <t>F1+тераси кв.м.</t>
  </si>
  <si>
    <t>гр.Бургас</t>
  </si>
  <si>
    <t>тераси  лв.</t>
  </si>
  <si>
    <t>F1+F3+тер.</t>
  </si>
  <si>
    <t>Студио 6</t>
  </si>
  <si>
    <t>Студио 7</t>
  </si>
  <si>
    <t>Студио 8</t>
  </si>
  <si>
    <t>Студио 9</t>
  </si>
  <si>
    <t>Студио 10</t>
  </si>
  <si>
    <t>Студио 11</t>
  </si>
  <si>
    <t>Студио 12</t>
  </si>
  <si>
    <t>Студио 13</t>
  </si>
  <si>
    <t>Студио 14</t>
  </si>
  <si>
    <t>Студио 15</t>
  </si>
  <si>
    <t>Студио 16</t>
  </si>
  <si>
    <t>Студио 17</t>
  </si>
  <si>
    <t>Студио 18</t>
  </si>
  <si>
    <t>тераса</t>
  </si>
  <si>
    <t>Общо</t>
  </si>
  <si>
    <t>Март 2013 г.</t>
  </si>
  <si>
    <t>Кок</t>
  </si>
  <si>
    <t>F3     кв.м.</t>
  </si>
  <si>
    <t>F1-площ обекти; F3-площ общи части;</t>
  </si>
  <si>
    <t>Терасите пред студио № 1 и студио № 18 са оценени отделно и не участват при разпределението на общите части на сградата.</t>
  </si>
  <si>
    <t>ГІІ</t>
  </si>
  <si>
    <t>ГІІІ</t>
  </si>
  <si>
    <t xml:space="preserve">ЦЕНА в </t>
  </si>
  <si>
    <t>TTP</t>
  </si>
  <si>
    <t>EURO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</si>
</sst>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0.000"/>
    <numFmt numFmtId="166" formatCode="0.00000"/>
  </numFmts>
  <fonts count="6">
    <font>
      <sz val="10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3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165" fontId="1" fillId="3" borderId="2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/>
    </xf>
    <xf numFmtId="2" fontId="1" fillId="0" borderId="4" xfId="0" applyNumberFormat="1" applyFont="1" applyBorder="1" applyAlignment="1">
      <alignment/>
    </xf>
    <xf numFmtId="165" fontId="1" fillId="3" borderId="4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165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3" borderId="5" xfId="0" applyFill="1" applyBorder="1" applyAlignment="1">
      <alignment horizontal="center"/>
    </xf>
    <xf numFmtId="44" fontId="0" fillId="3" borderId="4" xfId="17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E34" sqref="E33:E34"/>
    </sheetView>
  </sheetViews>
  <sheetFormatPr defaultColWidth="9.140625" defaultRowHeight="12.75"/>
  <cols>
    <col min="1" max="1" width="12.57421875" style="0" customWidth="1"/>
    <col min="2" max="2" width="4.57421875" style="0" customWidth="1"/>
    <col min="4" max="4" width="4.421875" style="0" customWidth="1"/>
    <col min="5" max="5" width="5.8515625" style="0" customWidth="1"/>
    <col min="6" max="6" width="5.7109375" style="0" customWidth="1"/>
    <col min="7" max="7" width="5.28125" style="0" customWidth="1"/>
    <col min="8" max="8" width="6.421875" style="0" customWidth="1"/>
    <col min="9" max="10" width="6.00390625" style="0" customWidth="1"/>
    <col min="11" max="11" width="11.00390625" style="0" customWidth="1"/>
    <col min="12" max="12" width="9.7109375" style="0" customWidth="1"/>
    <col min="13" max="13" width="9.421875" style="0" customWidth="1"/>
    <col min="14" max="14" width="4.57421875" style="0" customWidth="1"/>
    <col min="15" max="15" width="10.7109375" style="0" bestFit="1" customWidth="1"/>
    <col min="16" max="16" width="9.421875" style="0" customWidth="1"/>
    <col min="17" max="17" width="10.7109375" style="0" bestFit="1" customWidth="1"/>
    <col min="18" max="18" width="8.28125" style="0" customWidth="1"/>
  </cols>
  <sheetData>
    <row r="1" spans="1:18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6.5" customHeight="1">
      <c r="A4" s="40" t="s">
        <v>0</v>
      </c>
      <c r="B4" s="40" t="s">
        <v>1</v>
      </c>
      <c r="C4" s="38" t="s">
        <v>12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32</v>
      </c>
      <c r="K4" s="40" t="s">
        <v>8</v>
      </c>
      <c r="L4" s="40" t="s">
        <v>9</v>
      </c>
      <c r="M4" s="38" t="s">
        <v>33</v>
      </c>
      <c r="N4" s="40" t="s">
        <v>2</v>
      </c>
      <c r="O4" s="40" t="s">
        <v>10</v>
      </c>
      <c r="P4" s="38" t="s">
        <v>14</v>
      </c>
      <c r="Q4" s="40" t="s">
        <v>11</v>
      </c>
      <c r="R4" s="38" t="s">
        <v>15</v>
      </c>
      <c r="S4" s="37" t="s">
        <v>38</v>
      </c>
    </row>
    <row r="5" spans="1:19" ht="24" customHeight="1">
      <c r="A5" s="41"/>
      <c r="B5" s="41"/>
      <c r="C5" s="39"/>
      <c r="D5" s="41"/>
      <c r="E5" s="41"/>
      <c r="F5" s="41"/>
      <c r="G5" s="41"/>
      <c r="H5" s="41"/>
      <c r="I5" s="41"/>
      <c r="J5" s="41"/>
      <c r="K5" s="41"/>
      <c r="L5" s="41"/>
      <c r="M5" s="39"/>
      <c r="N5" s="41"/>
      <c r="O5" s="41"/>
      <c r="P5" s="39"/>
      <c r="Q5" s="41"/>
      <c r="R5" s="43"/>
      <c r="S5" s="36" t="s">
        <v>40</v>
      </c>
    </row>
    <row r="6" spans="1:19" ht="14.25">
      <c r="A6" s="2" t="s">
        <v>16</v>
      </c>
      <c r="B6" s="8" t="s">
        <v>36</v>
      </c>
      <c r="C6" s="5">
        <v>27.33</v>
      </c>
      <c r="D6" s="2">
        <v>600</v>
      </c>
      <c r="E6" s="2">
        <v>1.04</v>
      </c>
      <c r="F6" s="2">
        <v>1.03</v>
      </c>
      <c r="G6" s="2"/>
      <c r="H6" s="2">
        <v>1.01</v>
      </c>
      <c r="I6" s="2"/>
      <c r="J6" s="2"/>
      <c r="K6" s="4">
        <f>C6*D6*E6*F6*H6</f>
        <v>17741.192976000002</v>
      </c>
      <c r="L6" s="11">
        <v>3.001</v>
      </c>
      <c r="M6" s="5">
        <v>7.78</v>
      </c>
      <c r="N6" s="2">
        <v>600</v>
      </c>
      <c r="O6" s="4">
        <f aca="true" t="shared" si="0" ref="O6:O19">M6*N6</f>
        <v>4668</v>
      </c>
      <c r="P6" s="4"/>
      <c r="Q6" s="4">
        <f aca="true" t="shared" si="1" ref="Q6:Q18">O6+K6</f>
        <v>22409.192976000002</v>
      </c>
      <c r="R6" s="4">
        <f aca="true" t="shared" si="2" ref="R6:R18">M6+C6</f>
        <v>35.11</v>
      </c>
      <c r="S6" s="32">
        <v>36900</v>
      </c>
    </row>
    <row r="7" spans="1:19" ht="14.25">
      <c r="A7" s="2" t="s">
        <v>17</v>
      </c>
      <c r="B7" s="8" t="s">
        <v>36</v>
      </c>
      <c r="C7" s="5">
        <v>29.73</v>
      </c>
      <c r="D7" s="2">
        <v>600</v>
      </c>
      <c r="E7" s="2">
        <v>1.04</v>
      </c>
      <c r="F7" s="2">
        <v>1.03</v>
      </c>
      <c r="G7" s="2"/>
      <c r="H7" s="2">
        <v>1.01</v>
      </c>
      <c r="I7" s="2"/>
      <c r="J7" s="2"/>
      <c r="K7" s="4">
        <f>C7*D7*E7*F7*H7</f>
        <v>19299.146256000004</v>
      </c>
      <c r="L7" s="11">
        <v>3.265</v>
      </c>
      <c r="M7" s="5">
        <v>8.47</v>
      </c>
      <c r="N7" s="2">
        <v>600</v>
      </c>
      <c r="O7" s="4">
        <f t="shared" si="0"/>
        <v>5082</v>
      </c>
      <c r="P7" s="4"/>
      <c r="Q7" s="4">
        <f t="shared" si="1"/>
        <v>24381.146256000004</v>
      </c>
      <c r="R7" s="4">
        <f t="shared" si="2"/>
        <v>38.2</v>
      </c>
      <c r="S7" s="33">
        <v>40000</v>
      </c>
    </row>
    <row r="8" spans="1:19" ht="14.25">
      <c r="A8" s="2" t="s">
        <v>18</v>
      </c>
      <c r="B8" s="8" t="s">
        <v>36</v>
      </c>
      <c r="C8" s="5">
        <v>30.88</v>
      </c>
      <c r="D8" s="2">
        <v>600</v>
      </c>
      <c r="E8" s="2">
        <v>1.04</v>
      </c>
      <c r="F8" s="2">
        <v>1.03</v>
      </c>
      <c r="G8" s="2"/>
      <c r="H8" s="2">
        <v>1.01</v>
      </c>
      <c r="I8" s="2"/>
      <c r="J8" s="2"/>
      <c r="K8" s="4">
        <f>C8*D8*E8*F8*H8</f>
        <v>20045.665536</v>
      </c>
      <c r="L8" s="11">
        <v>3.391</v>
      </c>
      <c r="M8" s="5">
        <v>8.79</v>
      </c>
      <c r="N8" s="2">
        <v>600</v>
      </c>
      <c r="O8" s="4">
        <f t="shared" si="0"/>
        <v>5273.999999999999</v>
      </c>
      <c r="P8" s="4"/>
      <c r="Q8" s="4">
        <f t="shared" si="1"/>
        <v>25319.665536</v>
      </c>
      <c r="R8" s="4">
        <f t="shared" si="2"/>
        <v>39.67</v>
      </c>
      <c r="S8" s="33">
        <v>41600</v>
      </c>
    </row>
    <row r="9" spans="1:19" ht="14.25">
      <c r="A9" s="2" t="s">
        <v>19</v>
      </c>
      <c r="B9" s="8" t="s">
        <v>36</v>
      </c>
      <c r="C9" s="5">
        <v>47.45</v>
      </c>
      <c r="D9" s="2">
        <v>600</v>
      </c>
      <c r="E9" s="4">
        <v>1</v>
      </c>
      <c r="F9" s="2">
        <v>1.03</v>
      </c>
      <c r="G9" s="2">
        <v>0.99</v>
      </c>
      <c r="H9" s="2">
        <v>1.01</v>
      </c>
      <c r="I9" s="2"/>
      <c r="J9" s="2"/>
      <c r="K9" s="4">
        <f>C9*D9*E9*F9*G9*H9</f>
        <v>29321.16759</v>
      </c>
      <c r="L9" s="11">
        <v>4.96</v>
      </c>
      <c r="M9" s="5">
        <v>12.86</v>
      </c>
      <c r="N9" s="2">
        <v>600</v>
      </c>
      <c r="O9" s="4">
        <f t="shared" si="0"/>
        <v>7716</v>
      </c>
      <c r="P9" s="4"/>
      <c r="Q9" s="4">
        <f t="shared" si="1"/>
        <v>37037.16759</v>
      </c>
      <c r="R9" s="4">
        <f t="shared" si="2"/>
        <v>60.31</v>
      </c>
      <c r="S9" s="33">
        <v>63300</v>
      </c>
    </row>
    <row r="10" spans="1:19" ht="14.25">
      <c r="A10" s="2" t="s">
        <v>20</v>
      </c>
      <c r="B10" s="8" t="s">
        <v>36</v>
      </c>
      <c r="C10" s="5">
        <v>30.99</v>
      </c>
      <c r="D10" s="2">
        <v>600</v>
      </c>
      <c r="E10" s="2">
        <v>1.02</v>
      </c>
      <c r="F10" s="2">
        <v>1.03</v>
      </c>
      <c r="G10" s="2">
        <v>0.98</v>
      </c>
      <c r="H10" s="2">
        <v>1.01</v>
      </c>
      <c r="I10" s="2"/>
      <c r="J10" s="2"/>
      <c r="K10" s="4">
        <f>C10*D10*E10*F10*G10*H10</f>
        <v>19335.60086472</v>
      </c>
      <c r="L10" s="11">
        <v>3.271</v>
      </c>
      <c r="M10" s="5">
        <v>8.48</v>
      </c>
      <c r="N10" s="2">
        <v>600</v>
      </c>
      <c r="O10" s="4">
        <f t="shared" si="0"/>
        <v>5088</v>
      </c>
      <c r="P10" s="4"/>
      <c r="Q10" s="4">
        <f t="shared" si="1"/>
        <v>24423.60086472</v>
      </c>
      <c r="R10" s="4">
        <f t="shared" si="2"/>
        <v>39.47</v>
      </c>
      <c r="S10" s="33">
        <v>41400</v>
      </c>
    </row>
    <row r="11" spans="1:19" ht="14.25">
      <c r="A11" s="2" t="s">
        <v>21</v>
      </c>
      <c r="B11" s="8" t="s">
        <v>36</v>
      </c>
      <c r="C11" s="5">
        <v>30.75</v>
      </c>
      <c r="D11" s="2">
        <v>600</v>
      </c>
      <c r="E11" s="2">
        <v>1.02</v>
      </c>
      <c r="F11" s="2">
        <v>1.03</v>
      </c>
      <c r="G11" s="2">
        <v>0.98</v>
      </c>
      <c r="H11" s="2">
        <v>1.01</v>
      </c>
      <c r="I11" s="2"/>
      <c r="J11" s="2"/>
      <c r="K11" s="4">
        <f>C11*D11*E11*F11*G11*H11</f>
        <v>19185.857586000002</v>
      </c>
      <c r="L11" s="11">
        <v>3.246</v>
      </c>
      <c r="M11" s="5">
        <v>8.42</v>
      </c>
      <c r="N11" s="2">
        <v>600</v>
      </c>
      <c r="O11" s="4">
        <f t="shared" si="0"/>
        <v>5052</v>
      </c>
      <c r="P11" s="4"/>
      <c r="Q11" s="4">
        <f t="shared" si="1"/>
        <v>24237.857586000002</v>
      </c>
      <c r="R11" s="4">
        <f t="shared" si="2"/>
        <v>39.17</v>
      </c>
      <c r="S11" s="33">
        <v>41900</v>
      </c>
    </row>
    <row r="12" spans="1:19" ht="14.25">
      <c r="A12" s="2" t="s">
        <v>22</v>
      </c>
      <c r="B12" s="8" t="s">
        <v>36</v>
      </c>
      <c r="C12" s="5">
        <v>24.06</v>
      </c>
      <c r="D12" s="2">
        <v>600</v>
      </c>
      <c r="E12" s="2">
        <v>1.02</v>
      </c>
      <c r="F12" s="2">
        <v>1.03</v>
      </c>
      <c r="G12" s="2">
        <v>0.98</v>
      </c>
      <c r="H12" s="2">
        <v>1.01</v>
      </c>
      <c r="I12" s="2"/>
      <c r="J12" s="2"/>
      <c r="K12" s="4">
        <f>C12*D12*E12*F12*G12*H12</f>
        <v>15011.763691680002</v>
      </c>
      <c r="L12" s="11">
        <v>2.54</v>
      </c>
      <c r="M12" s="5">
        <v>6.59</v>
      </c>
      <c r="N12" s="2">
        <v>600</v>
      </c>
      <c r="O12" s="4">
        <f t="shared" si="0"/>
        <v>3954</v>
      </c>
      <c r="P12" s="4"/>
      <c r="Q12" s="4">
        <f t="shared" si="1"/>
        <v>18965.763691680004</v>
      </c>
      <c r="R12" s="4">
        <f t="shared" si="2"/>
        <v>30.65</v>
      </c>
      <c r="S12" s="33">
        <v>32200</v>
      </c>
    </row>
    <row r="13" spans="1:19" ht="15">
      <c r="A13" s="2"/>
      <c r="B13" s="8"/>
      <c r="C13" s="7"/>
      <c r="D13" s="2"/>
      <c r="E13" s="2"/>
      <c r="F13" s="2"/>
      <c r="G13" s="2"/>
      <c r="H13" s="2"/>
      <c r="I13" s="2"/>
      <c r="J13" s="2"/>
      <c r="K13" s="4"/>
      <c r="L13" s="10"/>
      <c r="M13" s="7"/>
      <c r="N13" s="2"/>
      <c r="O13" s="4"/>
      <c r="P13" s="4"/>
      <c r="Q13" s="4"/>
      <c r="R13" s="4"/>
      <c r="S13" s="33"/>
    </row>
    <row r="14" spans="1:19" ht="14.25">
      <c r="A14" s="2" t="s">
        <v>23</v>
      </c>
      <c r="B14" s="8" t="s">
        <v>37</v>
      </c>
      <c r="C14" s="5">
        <v>27.33</v>
      </c>
      <c r="D14" s="2">
        <v>600</v>
      </c>
      <c r="E14" s="2">
        <v>1.04</v>
      </c>
      <c r="F14" s="2">
        <v>1.03</v>
      </c>
      <c r="G14" s="2"/>
      <c r="H14" s="2">
        <v>1.01</v>
      </c>
      <c r="I14" s="2"/>
      <c r="J14" s="2"/>
      <c r="K14" s="4">
        <f aca="true" t="shared" si="3" ref="K14:K19">C14*D14*E14*F14*H14</f>
        <v>17741.192976000002</v>
      </c>
      <c r="L14" s="11">
        <v>3.001</v>
      </c>
      <c r="M14" s="5">
        <v>7.78</v>
      </c>
      <c r="N14" s="2">
        <v>600</v>
      </c>
      <c r="O14" s="4">
        <f t="shared" si="0"/>
        <v>4668</v>
      </c>
      <c r="P14" s="4"/>
      <c r="Q14" s="4">
        <f t="shared" si="1"/>
        <v>22409.192976000002</v>
      </c>
      <c r="R14" s="4">
        <f t="shared" si="2"/>
        <v>35.11</v>
      </c>
      <c r="S14" s="33">
        <v>40400</v>
      </c>
    </row>
    <row r="15" spans="1:19" ht="14.25">
      <c r="A15" s="2" t="s">
        <v>24</v>
      </c>
      <c r="B15" s="8" t="s">
        <v>37</v>
      </c>
      <c r="C15" s="5">
        <v>29.73</v>
      </c>
      <c r="D15" s="2">
        <v>600</v>
      </c>
      <c r="E15" s="2">
        <v>1.04</v>
      </c>
      <c r="F15" s="2">
        <v>1.03</v>
      </c>
      <c r="G15" s="2"/>
      <c r="H15" s="2">
        <v>1.01</v>
      </c>
      <c r="I15" s="2"/>
      <c r="J15" s="2"/>
      <c r="K15" s="4">
        <f t="shared" si="3"/>
        <v>19299.146256000004</v>
      </c>
      <c r="L15" s="11">
        <v>3.265</v>
      </c>
      <c r="M15" s="5">
        <v>8.47</v>
      </c>
      <c r="N15" s="2">
        <v>600</v>
      </c>
      <c r="O15" s="4">
        <f t="shared" si="0"/>
        <v>5082</v>
      </c>
      <c r="P15" s="4"/>
      <c r="Q15" s="4">
        <f t="shared" si="1"/>
        <v>24381.146256000004</v>
      </c>
      <c r="R15" s="4">
        <f t="shared" si="2"/>
        <v>38.2</v>
      </c>
      <c r="S15" s="33">
        <v>43900</v>
      </c>
    </row>
    <row r="16" spans="1:19" ht="14.25">
      <c r="A16" s="2" t="s">
        <v>25</v>
      </c>
      <c r="B16" s="8" t="s">
        <v>37</v>
      </c>
      <c r="C16" s="5">
        <v>30.88</v>
      </c>
      <c r="D16" s="2">
        <v>600</v>
      </c>
      <c r="E16" s="2">
        <v>1.04</v>
      </c>
      <c r="F16" s="2">
        <v>1.03</v>
      </c>
      <c r="G16" s="2"/>
      <c r="H16" s="2">
        <v>1.01</v>
      </c>
      <c r="I16" s="2"/>
      <c r="J16" s="2"/>
      <c r="K16" s="4">
        <f t="shared" si="3"/>
        <v>20045.665536</v>
      </c>
      <c r="L16" s="11">
        <v>3.391</v>
      </c>
      <c r="M16" s="5">
        <v>8.79</v>
      </c>
      <c r="N16" s="2">
        <v>600</v>
      </c>
      <c r="O16" s="4">
        <f t="shared" si="0"/>
        <v>5273.999999999999</v>
      </c>
      <c r="P16" s="4"/>
      <c r="Q16" s="4">
        <f t="shared" si="1"/>
        <v>25319.665536</v>
      </c>
      <c r="R16" s="4">
        <f t="shared" si="2"/>
        <v>39.67</v>
      </c>
      <c r="S16" s="33">
        <v>45600</v>
      </c>
    </row>
    <row r="17" spans="1:19" ht="14.25">
      <c r="A17" s="2" t="s">
        <v>26</v>
      </c>
      <c r="B17" s="8" t="s">
        <v>37</v>
      </c>
      <c r="C17" s="5">
        <v>47.45</v>
      </c>
      <c r="D17" s="2">
        <v>600</v>
      </c>
      <c r="E17" s="4">
        <v>1</v>
      </c>
      <c r="F17" s="2">
        <v>1.03</v>
      </c>
      <c r="G17" s="2"/>
      <c r="H17" s="2">
        <v>1.01</v>
      </c>
      <c r="I17" s="2"/>
      <c r="J17" s="2"/>
      <c r="K17" s="4">
        <f t="shared" si="3"/>
        <v>29617.341000000004</v>
      </c>
      <c r="L17" s="11">
        <v>5.01</v>
      </c>
      <c r="M17" s="5">
        <v>12.99</v>
      </c>
      <c r="N17" s="2">
        <v>600</v>
      </c>
      <c r="O17" s="4">
        <f t="shared" si="0"/>
        <v>7794</v>
      </c>
      <c r="P17" s="4"/>
      <c r="Q17" s="4">
        <f t="shared" si="1"/>
        <v>37411.341</v>
      </c>
      <c r="R17" s="4">
        <f t="shared" si="2"/>
        <v>60.440000000000005</v>
      </c>
      <c r="S17" s="35" t="s">
        <v>39</v>
      </c>
    </row>
    <row r="18" spans="1:19" ht="15" thickBot="1">
      <c r="A18" s="20" t="s">
        <v>27</v>
      </c>
      <c r="B18" s="21" t="s">
        <v>37</v>
      </c>
      <c r="C18" s="22">
        <v>30.99</v>
      </c>
      <c r="D18" s="20">
        <v>600</v>
      </c>
      <c r="E18" s="20">
        <v>1.02</v>
      </c>
      <c r="F18" s="20">
        <v>1.03</v>
      </c>
      <c r="G18" s="20"/>
      <c r="H18" s="20">
        <v>1.01</v>
      </c>
      <c r="I18" s="20"/>
      <c r="J18" s="20"/>
      <c r="K18" s="23">
        <f t="shared" si="3"/>
        <v>19730.204964</v>
      </c>
      <c r="L18" s="24">
        <v>3.338</v>
      </c>
      <c r="M18" s="22">
        <v>8.66</v>
      </c>
      <c r="N18" s="20">
        <v>600</v>
      </c>
      <c r="O18" s="23">
        <f t="shared" si="0"/>
        <v>5196</v>
      </c>
      <c r="P18" s="23"/>
      <c r="Q18" s="23">
        <f t="shared" si="1"/>
        <v>24926.204964</v>
      </c>
      <c r="R18" s="23">
        <f t="shared" si="2"/>
        <v>39.65</v>
      </c>
      <c r="S18" s="34">
        <v>45600</v>
      </c>
    </row>
    <row r="19" spans="1:19" ht="14.25">
      <c r="A19" s="12" t="s">
        <v>28</v>
      </c>
      <c r="B19" s="13" t="s">
        <v>37</v>
      </c>
      <c r="C19" s="25">
        <v>31.67</v>
      </c>
      <c r="D19" s="12">
        <v>600</v>
      </c>
      <c r="E19" s="12">
        <v>1.02</v>
      </c>
      <c r="F19" s="12">
        <v>1.03</v>
      </c>
      <c r="G19" s="12"/>
      <c r="H19" s="12">
        <v>1.01</v>
      </c>
      <c r="I19" s="12"/>
      <c r="J19" s="12"/>
      <c r="K19" s="14">
        <f t="shared" si="3"/>
        <v>20163.136212</v>
      </c>
      <c r="L19" s="15">
        <v>3.411</v>
      </c>
      <c r="M19" s="16">
        <v>8.84</v>
      </c>
      <c r="N19" s="12">
        <v>600</v>
      </c>
      <c r="O19" s="14">
        <f t="shared" si="0"/>
        <v>5304</v>
      </c>
      <c r="P19" s="14"/>
      <c r="Q19" s="14">
        <f>P20+O19+K19</f>
        <v>35229.136212</v>
      </c>
      <c r="R19" s="14">
        <f>M19+C21</f>
        <v>64.57000000000001</v>
      </c>
      <c r="S19" s="32">
        <v>71800</v>
      </c>
    </row>
    <row r="20" spans="1:19" ht="14.25">
      <c r="A20" s="2" t="s">
        <v>29</v>
      </c>
      <c r="B20" s="8"/>
      <c r="C20" s="6">
        <v>24.06</v>
      </c>
      <c r="D20" s="2"/>
      <c r="E20" s="2"/>
      <c r="F20" s="2"/>
      <c r="G20" s="2"/>
      <c r="H20" s="2"/>
      <c r="I20" s="2"/>
      <c r="J20" s="2"/>
      <c r="K20" s="4"/>
      <c r="L20" s="9"/>
      <c r="M20" s="4"/>
      <c r="N20" s="2"/>
      <c r="O20" s="4"/>
      <c r="P20" s="4">
        <v>9762</v>
      </c>
      <c r="Q20" s="2"/>
      <c r="R20" s="2"/>
      <c r="S20" s="33"/>
    </row>
    <row r="21" spans="1:19" ht="15.75" thickBot="1">
      <c r="A21" s="17" t="s">
        <v>30</v>
      </c>
      <c r="B21" s="18"/>
      <c r="C21" s="26">
        <f>SUM(C19:C20)</f>
        <v>55.730000000000004</v>
      </c>
      <c r="D21" s="17"/>
      <c r="E21" s="17"/>
      <c r="F21" s="17"/>
      <c r="G21" s="17"/>
      <c r="H21" s="17"/>
      <c r="I21" s="17"/>
      <c r="J21" s="17"/>
      <c r="K21" s="19"/>
      <c r="L21" s="27"/>
      <c r="M21" s="28"/>
      <c r="N21" s="17"/>
      <c r="O21" s="19"/>
      <c r="P21" s="19"/>
      <c r="Q21" s="17"/>
      <c r="R21" s="17"/>
      <c r="S21" s="33"/>
    </row>
    <row r="22" spans="1:18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30" customHeight="1">
      <c r="A23" s="30"/>
      <c r="B23" s="46" t="s">
        <v>35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9"/>
      <c r="P23" s="29"/>
      <c r="Q23" s="29"/>
      <c r="R23" s="29"/>
    </row>
    <row r="24" spans="1:18" ht="14.25">
      <c r="A24" s="31"/>
      <c r="B24" s="45" t="s">
        <v>34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6" spans="1:3" ht="15">
      <c r="A26" s="44" t="s">
        <v>31</v>
      </c>
      <c r="B26" s="44"/>
      <c r="C26" s="44"/>
    </row>
    <row r="27" spans="1:3" ht="15">
      <c r="A27" s="44" t="s">
        <v>13</v>
      </c>
      <c r="B27" s="44"/>
      <c r="C27" s="44"/>
    </row>
  </sheetData>
  <mergeCells count="24">
    <mergeCell ref="Q4:Q5"/>
    <mergeCell ref="N4:N5"/>
    <mergeCell ref="A4:A5"/>
    <mergeCell ref="A26:C26"/>
    <mergeCell ref="A27:C27"/>
    <mergeCell ref="B24:R24"/>
    <mergeCell ref="B23:N23"/>
    <mergeCell ref="A1:R1"/>
    <mergeCell ref="A2:R2"/>
    <mergeCell ref="E4:E5"/>
    <mergeCell ref="F4:F5"/>
    <mergeCell ref="G4:G5"/>
    <mergeCell ref="H4:H5"/>
    <mergeCell ref="I4:I5"/>
    <mergeCell ref="K4:K5"/>
    <mergeCell ref="R4:R5"/>
    <mergeCell ref="P4:P5"/>
    <mergeCell ref="M4:M5"/>
    <mergeCell ref="J4:J5"/>
    <mergeCell ref="B4:B5"/>
    <mergeCell ref="C4:C5"/>
    <mergeCell ref="D4:D5"/>
    <mergeCell ref="O4:O5"/>
    <mergeCell ref="L4:L5"/>
  </mergeCells>
  <printOptions/>
  <pageMargins left="1.33" right="0.22" top="0.21" bottom="0.2" header="0.16" footer="0.1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QNIIS</cp:lastModifiedBy>
  <cp:lastPrinted>2013-03-21T09:33:37Z</cp:lastPrinted>
  <dcterms:created xsi:type="dcterms:W3CDTF">2005-01-24T10:43:10Z</dcterms:created>
  <dcterms:modified xsi:type="dcterms:W3CDTF">2013-03-25T10:30:59Z</dcterms:modified>
  <cp:category/>
  <cp:version/>
  <cp:contentType/>
  <cp:contentStatus/>
</cp:coreProperties>
</file>