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80" yWindow="-80" windowWidth="25600" windowHeight="14400" tabRatio="500"/>
  </bookViews>
  <sheets>
    <sheet name="Sheet1" sheetId="2" r:id="rId1"/>
  </sheets>
  <definedNames>
    <definedName name="_xlnm._FilterDatabase" localSheetId="0" hidden="1">Sheet1!$B$14:$P$72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N68" i="2"/>
  <c r="G8"/>
  <c r="N71"/>
  <c r="H7"/>
  <c r="N60"/>
  <c r="G7"/>
  <c r="N57"/>
  <c r="H5"/>
  <c r="N45"/>
  <c r="H4"/>
  <c r="N35"/>
  <c r="H3"/>
  <c r="N36"/>
  <c r="G4"/>
  <c r="N55"/>
  <c r="N59"/>
  <c r="N63"/>
  <c r="H53"/>
  <c r="N53"/>
  <c r="N69"/>
  <c r="N70"/>
  <c r="H49"/>
  <c r="N49"/>
  <c r="N72"/>
  <c r="H9"/>
  <c r="H8"/>
  <c r="N64"/>
  <c r="H6"/>
  <c r="N43"/>
  <c r="N44"/>
  <c r="N37"/>
  <c r="N48"/>
  <c r="G5"/>
  <c r="N15"/>
  <c r="G3"/>
  <c r="N66"/>
  <c r="B16"/>
  <c r="B17"/>
  <c r="B18"/>
  <c r="B19"/>
  <c r="B20"/>
  <c r="B21"/>
  <c r="B25"/>
  <c r="B26"/>
  <c r="B27"/>
  <c r="B28"/>
  <c r="B29"/>
  <c r="B30"/>
  <c r="B31"/>
  <c r="B32"/>
  <c r="B33"/>
  <c r="B34"/>
  <c r="B35"/>
  <c r="B22"/>
  <c r="B23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N23"/>
  <c r="N17"/>
  <c r="N16"/>
  <c r="N24"/>
  <c r="N18"/>
  <c r="N19"/>
  <c r="N27"/>
  <c r="N20"/>
  <c r="N21"/>
  <c r="N33"/>
  <c r="N22"/>
  <c r="N34"/>
  <c r="N25"/>
  <c r="N28"/>
  <c r="N30"/>
  <c r="N29"/>
  <c r="N26"/>
  <c r="N31"/>
  <c r="N32"/>
  <c r="N38"/>
  <c r="N40"/>
  <c r="N41"/>
  <c r="N42"/>
  <c r="N46"/>
  <c r="N47"/>
  <c r="H50"/>
  <c r="N50"/>
  <c r="N51"/>
  <c r="N52"/>
  <c r="N54"/>
  <c r="N56"/>
  <c r="N58"/>
  <c r="N61"/>
  <c r="N62"/>
  <c r="N65"/>
  <c r="N67"/>
  <c r="L24"/>
  <c r="L21"/>
  <c r="O41"/>
  <c r="O37"/>
  <c r="O18"/>
  <c r="O24"/>
  <c r="O21"/>
  <c r="O23"/>
  <c r="O19"/>
  <c r="O20"/>
  <c r="O25"/>
  <c r="O31"/>
  <c r="O35"/>
  <c r="O32"/>
  <c r="O36"/>
  <c r="O38"/>
  <c r="O42"/>
  <c r="O40"/>
  <c r="O50"/>
  <c r="O52"/>
  <c r="O53"/>
  <c r="O55"/>
  <c r="O57"/>
  <c r="O61"/>
  <c r="O62"/>
  <c r="O59"/>
  <c r="O63"/>
  <c r="O64"/>
  <c r="O66"/>
  <c r="O70"/>
  <c r="O72"/>
  <c r="P24"/>
  <c r="P50"/>
  <c r="P52"/>
  <c r="P53"/>
  <c r="P55"/>
  <c r="P57"/>
  <c r="P21"/>
  <c r="P72"/>
  <c r="P70"/>
  <c r="P66"/>
  <c r="K53"/>
  <c r="K50"/>
  <c r="P64"/>
  <c r="P63"/>
  <c r="P62"/>
  <c r="P61"/>
  <c r="P59"/>
  <c r="P41"/>
  <c r="P40"/>
  <c r="P42"/>
  <c r="P38"/>
  <c r="P36"/>
  <c r="P37"/>
  <c r="P32"/>
  <c r="P35"/>
  <c r="P31"/>
  <c r="P25"/>
  <c r="P20"/>
  <c r="P23"/>
  <c r="P19"/>
  <c r="P18"/>
</calcChain>
</file>

<file path=xl/sharedStrings.xml><?xml version="1.0" encoding="utf-8"?>
<sst xmlns="http://schemas.openxmlformats.org/spreadsheetml/2006/main" count="230" uniqueCount="120">
  <si>
    <r>
      <t xml:space="preserve">"BOUTIQUE ROSE GARDENS"                                                                                                                                </t>
    </r>
    <r>
      <rPr>
        <b/>
        <sz val="36"/>
        <color indexed="14"/>
        <rFont val="Calibri"/>
      </rPr>
      <t xml:space="preserve">!!! АКЦИЯ ДО 30.12.2013Г. !!!                                                                                                                            </t>
    </r>
    <r>
      <rPr>
        <b/>
        <sz val="36"/>
        <rFont val="Calibri"/>
      </rPr>
      <t xml:space="preserve"> </t>
    </r>
    <r>
      <rPr>
        <b/>
        <sz val="28"/>
        <rFont val="Calibri"/>
      </rPr>
      <t xml:space="preserve"> </t>
    </r>
    <r>
      <rPr>
        <b/>
        <sz val="20"/>
        <color indexed="12"/>
        <rFont val="Calibri"/>
      </rPr>
      <t>ул. Тимок 7, Поморие 8200, Болгария    Моб. Бг: +359 887 623 523     mn@rose-gardens.ru       www.rose-gardens.ru</t>
    </r>
    <r>
      <rPr>
        <b/>
        <sz val="26"/>
        <color indexed="14"/>
        <rFont val="Calibri"/>
      </rPr>
      <t xml:space="preserve">                                                                                       ( меблировка и кухня не включена в стоимость апартаментов, за исключением тех, которыe указаны ниже).   </t>
    </r>
    <r>
      <rPr>
        <b/>
        <sz val="20"/>
        <color indexed="12"/>
        <rFont val="Calibri"/>
      </rPr>
      <t xml:space="preserve">                                                                                                                                      </t>
    </r>
    <phoneticPr fontId="1" type="noConversion"/>
  </si>
  <si>
    <t xml:space="preserve"> цена/кв.м.</t>
    <phoneticPr fontId="1" type="noConversion"/>
  </si>
  <si>
    <t>объект</t>
  </si>
  <si>
    <t>этаж</t>
  </si>
  <si>
    <t>описание</t>
  </si>
  <si>
    <t>жилая площадь</t>
  </si>
  <si>
    <t>общие части</t>
  </si>
  <si>
    <t>общая площадь</t>
  </si>
  <si>
    <t>вид</t>
  </si>
  <si>
    <t>полная меблировка</t>
  </si>
  <si>
    <t>стоимость</t>
  </si>
  <si>
    <t>тип</t>
    <phoneticPr fontId="1" type="noConversion"/>
  </si>
  <si>
    <t>Ат. В12</t>
    <phoneticPr fontId="1" type="noConversion"/>
  </si>
  <si>
    <t>Ат. В18</t>
    <phoneticPr fontId="1" type="noConversion"/>
  </si>
  <si>
    <t>Ат. В23</t>
    <phoneticPr fontId="1" type="noConversion"/>
  </si>
  <si>
    <t>Ат. Г1</t>
    <phoneticPr fontId="1" type="noConversion"/>
  </si>
  <si>
    <t>Ат. В29</t>
    <phoneticPr fontId="1" type="noConversion"/>
  </si>
  <si>
    <t>Ап.В1.1</t>
    <phoneticPr fontId="1" type="noConversion"/>
  </si>
  <si>
    <t>Ап.В2.1</t>
    <phoneticPr fontId="1" type="noConversion"/>
  </si>
  <si>
    <t>Ап.В2.2</t>
    <phoneticPr fontId="1" type="noConversion"/>
  </si>
  <si>
    <t>Ап.В3.2</t>
    <phoneticPr fontId="1" type="noConversion"/>
  </si>
  <si>
    <t>Ап. Г3</t>
    <phoneticPr fontId="1" type="noConversion"/>
  </si>
  <si>
    <t>Ап.В3.1</t>
    <phoneticPr fontId="1" type="noConversion"/>
  </si>
  <si>
    <t>забронирован</t>
    <phoneticPr fontId="1" type="noConversion"/>
  </si>
  <si>
    <t>38 - 52</t>
    <phoneticPr fontId="1" type="noConversion"/>
  </si>
  <si>
    <t>1240 - 1550</t>
    <phoneticPr fontId="1" type="noConversion"/>
  </si>
  <si>
    <t>односпальный город</t>
    <phoneticPr fontId="1" type="noConversion"/>
  </si>
  <si>
    <t>63 - 76</t>
    <phoneticPr fontId="1" type="noConversion"/>
  </si>
  <si>
    <t>1250 - 1700</t>
    <phoneticPr fontId="1" type="noConversion"/>
  </si>
  <si>
    <t>двухспальный город</t>
    <phoneticPr fontId="1" type="noConversion"/>
  </si>
  <si>
    <t>99 - 110</t>
    <phoneticPr fontId="1" type="noConversion"/>
  </si>
  <si>
    <t>1250 - 1600</t>
    <phoneticPr fontId="1" type="noConversion"/>
  </si>
  <si>
    <t>односпальный море</t>
    <phoneticPr fontId="1" type="noConversion"/>
  </si>
  <si>
    <t>69 - 90</t>
    <phoneticPr fontId="1" type="noConversion"/>
  </si>
  <si>
    <t>1600 - 2250</t>
    <phoneticPr fontId="1" type="noConversion"/>
  </si>
  <si>
    <t>площадь</t>
    <phoneticPr fontId="1" type="noConversion"/>
  </si>
  <si>
    <t>Евро / м2</t>
    <phoneticPr fontId="1" type="noConversion"/>
  </si>
  <si>
    <t>студия</t>
    <phoneticPr fontId="1" type="noConversion"/>
  </si>
  <si>
    <t>двухспальный море</t>
    <phoneticPr fontId="1" type="noConversion"/>
  </si>
  <si>
    <t>139 - 158</t>
    <phoneticPr fontId="1" type="noConversion"/>
  </si>
  <si>
    <t>%</t>
    <phoneticPr fontId="1" type="noConversion"/>
  </si>
  <si>
    <t>ссума</t>
    <phoneticPr fontId="1" type="noConversion"/>
  </si>
  <si>
    <t>трехспальный море</t>
    <phoneticPr fontId="1" type="noConversion"/>
  </si>
  <si>
    <t>81 / 102 - 188</t>
    <phoneticPr fontId="1" type="noConversion"/>
  </si>
  <si>
    <t>пентхаус</t>
    <phoneticPr fontId="1" type="noConversion"/>
  </si>
  <si>
    <t>разница</t>
    <phoneticPr fontId="1" type="noConversion"/>
  </si>
  <si>
    <t>стоимость от / до</t>
    <phoneticPr fontId="1" type="noConversion"/>
  </si>
  <si>
    <t>старые цены</t>
    <phoneticPr fontId="1" type="noConversion"/>
  </si>
  <si>
    <t>новые цены</t>
    <phoneticPr fontId="1" type="noConversion"/>
  </si>
  <si>
    <t>Ат. В2</t>
  </si>
  <si>
    <t>студия</t>
  </si>
  <si>
    <t>город</t>
  </si>
  <si>
    <t>Ат.Г2</t>
  </si>
  <si>
    <t>Ат. А1</t>
  </si>
  <si>
    <t>включена</t>
  </si>
  <si>
    <t>Ат.В3</t>
  </si>
  <si>
    <t>Ат.В15</t>
  </si>
  <si>
    <t>Ат.В13</t>
  </si>
  <si>
    <t>Ат.В14</t>
  </si>
  <si>
    <t>Ат.В16</t>
  </si>
  <si>
    <t>Ат.В27</t>
  </si>
  <si>
    <t>озеро</t>
  </si>
  <si>
    <t>1850 - 2150</t>
    <phoneticPr fontId="1" type="noConversion"/>
  </si>
  <si>
    <t>1 / 2 - спален</t>
    <phoneticPr fontId="1" type="noConversion"/>
  </si>
  <si>
    <t>Ат.А5</t>
  </si>
  <si>
    <t>Ат.В28</t>
  </si>
  <si>
    <t>Ат.Г6</t>
  </si>
  <si>
    <t>Ат. А2</t>
  </si>
  <si>
    <t>Ат.В26</t>
  </si>
  <si>
    <t>Ат.В24</t>
  </si>
  <si>
    <t>Ат.В25</t>
  </si>
  <si>
    <t>Ап.Б8</t>
  </si>
  <si>
    <t>Ап.А16</t>
  </si>
  <si>
    <t>частично море</t>
  </si>
  <si>
    <t>Ат.Б7</t>
  </si>
  <si>
    <t>Ап.Г4</t>
  </si>
  <si>
    <t>Ап.Г11</t>
  </si>
  <si>
    <t>Ап.Г7</t>
  </si>
  <si>
    <t>Ап.В13</t>
  </si>
  <si>
    <t>Ап.А20</t>
  </si>
  <si>
    <t>море + город</t>
  </si>
  <si>
    <t>море</t>
  </si>
  <si>
    <t>Ап.В11</t>
  </si>
  <si>
    <t>Ап.Б3</t>
  </si>
  <si>
    <t>Ап.В1</t>
  </si>
  <si>
    <t>Ап.А3</t>
  </si>
  <si>
    <t>Ап.В2</t>
  </si>
  <si>
    <t>Ап.В5</t>
  </si>
  <si>
    <t>Ап.А5</t>
  </si>
  <si>
    <t>Ап.В16</t>
  </si>
  <si>
    <t>морская панорама</t>
  </si>
  <si>
    <t>Ап.В4</t>
  </si>
  <si>
    <t>Ап.В12</t>
  </si>
  <si>
    <t>Ап.В3</t>
  </si>
  <si>
    <t>Ап.В7</t>
  </si>
  <si>
    <t>Ап.В9</t>
  </si>
  <si>
    <t>Ап.А11</t>
  </si>
  <si>
    <t>Ап.В15</t>
  </si>
  <si>
    <t>морская панорама + город</t>
  </si>
  <si>
    <t>Ап.А13</t>
  </si>
  <si>
    <t>Ап.Г9</t>
  </si>
  <si>
    <t>Ап.Б9</t>
  </si>
  <si>
    <t>Ап.Г6</t>
  </si>
  <si>
    <t>Ап.А12</t>
  </si>
  <si>
    <t>Ап.А6</t>
  </si>
  <si>
    <t>Ап.Б11</t>
  </si>
  <si>
    <t>Ап.Б13</t>
  </si>
  <si>
    <t>пентхаус</t>
  </si>
  <si>
    <t>1 - спален</t>
  </si>
  <si>
    <t>1 - спален</t>
    <phoneticPr fontId="1" type="noConversion"/>
  </si>
  <si>
    <t>2 - спален</t>
    <phoneticPr fontId="1" type="noConversion"/>
  </si>
  <si>
    <t>3 - спален</t>
    <phoneticPr fontId="1" type="noConversion"/>
  </si>
  <si>
    <t>море</t>
    <phoneticPr fontId="1" type="noConversion"/>
  </si>
  <si>
    <t>морская панорама</t>
    <phoneticPr fontId="1" type="noConversion"/>
  </si>
  <si>
    <t>включена</t>
    <phoneticPr fontId="1" type="noConversion"/>
  </si>
  <si>
    <t>кухня + ел.тех.</t>
    <phoneticPr fontId="1" type="noConversion"/>
  </si>
  <si>
    <t>включена</t>
    <phoneticPr fontId="1" type="noConversion"/>
  </si>
  <si>
    <t>студия/1 - спален</t>
    <phoneticPr fontId="1" type="noConversion"/>
  </si>
  <si>
    <t>1 / 2- спален</t>
    <phoneticPr fontId="1" type="noConversion"/>
  </si>
  <si>
    <t>2150 - 2500</t>
    <phoneticPr fontId="1" type="noConversion"/>
  </si>
</sst>
</file>

<file path=xl/styles.xml><?xml version="1.0" encoding="utf-8"?>
<styleSheet xmlns="http://schemas.openxmlformats.org/spreadsheetml/2006/main">
  <numFmts count="2">
    <numFmt numFmtId="164" formatCode="#,##0\ [$€-1]"/>
    <numFmt numFmtId="165" formatCode="0.00%"/>
  </numFmts>
  <fonts count="38">
    <font>
      <sz val="10"/>
      <name val="Verdana"/>
    </font>
    <font>
      <sz val="8"/>
      <name val="Verdana"/>
    </font>
    <font>
      <sz val="14"/>
      <color indexed="8"/>
      <name val="Calibri"/>
    </font>
    <font>
      <sz val="11"/>
      <color indexed="8"/>
      <name val="Calibri"/>
      <family val="2"/>
    </font>
    <font>
      <b/>
      <sz val="16"/>
      <color indexed="8"/>
      <name val="Calibri"/>
    </font>
    <font>
      <b/>
      <sz val="16"/>
      <color indexed="12"/>
      <name val="Calibri"/>
    </font>
    <font>
      <sz val="14"/>
      <name val="Calibri"/>
    </font>
    <font>
      <b/>
      <sz val="16"/>
      <name val="Calibri"/>
    </font>
    <font>
      <b/>
      <sz val="16"/>
      <color indexed="10"/>
      <name val="Calibri"/>
    </font>
    <font>
      <b/>
      <sz val="14"/>
      <name val="Calibri"/>
    </font>
    <font>
      <sz val="10"/>
      <name val="Calibri"/>
    </font>
    <font>
      <b/>
      <sz val="16"/>
      <color indexed="14"/>
      <name val="Calibri"/>
    </font>
    <font>
      <sz val="16"/>
      <name val="Calibri"/>
    </font>
    <font>
      <b/>
      <sz val="36"/>
      <name val="Calibri"/>
    </font>
    <font>
      <b/>
      <sz val="28"/>
      <name val="Calibri"/>
    </font>
    <font>
      <b/>
      <sz val="22"/>
      <name val="Calibri"/>
    </font>
    <font>
      <b/>
      <sz val="22"/>
      <name val="Verdana"/>
    </font>
    <font>
      <b/>
      <sz val="22"/>
      <color indexed="8"/>
      <name val="Calibri"/>
    </font>
    <font>
      <b/>
      <sz val="14"/>
      <color indexed="12"/>
      <name val="Calibri"/>
    </font>
    <font>
      <b/>
      <sz val="14"/>
      <color indexed="57"/>
      <name val="Calibri"/>
    </font>
    <font>
      <b/>
      <sz val="20"/>
      <name val="Calibri"/>
    </font>
    <font>
      <b/>
      <sz val="16"/>
      <color indexed="57"/>
      <name val="Calibri"/>
    </font>
    <font>
      <b/>
      <sz val="16"/>
      <name val="Verdana"/>
    </font>
    <font>
      <sz val="16"/>
      <name val="Verdana"/>
    </font>
    <font>
      <b/>
      <sz val="36"/>
      <color indexed="14"/>
      <name val="Calibri"/>
    </font>
    <font>
      <b/>
      <sz val="20"/>
      <color indexed="12"/>
      <name val="Calibri"/>
    </font>
    <font>
      <b/>
      <sz val="26"/>
      <color indexed="14"/>
      <name val="Calibri"/>
    </font>
    <font>
      <i/>
      <sz val="12"/>
      <name val="Calibri"/>
    </font>
    <font>
      <sz val="14"/>
      <name val="Verdana"/>
    </font>
    <font>
      <b/>
      <i/>
      <sz val="12"/>
      <color indexed="12"/>
      <name val="Calibri"/>
    </font>
    <font>
      <b/>
      <i/>
      <sz val="16"/>
      <name val="Calibri"/>
    </font>
    <font>
      <b/>
      <sz val="16"/>
      <color indexed="48"/>
      <name val="Calibri"/>
    </font>
    <font>
      <b/>
      <sz val="16"/>
      <color indexed="53"/>
      <name val="Calibri"/>
    </font>
    <font>
      <i/>
      <sz val="16"/>
      <name val="Calibri"/>
    </font>
    <font>
      <b/>
      <sz val="16"/>
      <color indexed="12"/>
      <name val="Verdana"/>
    </font>
    <font>
      <b/>
      <sz val="16"/>
      <color indexed="57"/>
      <name val="Verdana"/>
    </font>
    <font>
      <b/>
      <sz val="16"/>
      <color indexed="53"/>
      <name val="Verdana"/>
    </font>
    <font>
      <b/>
      <sz val="16"/>
      <color indexed="48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/>
    <xf numFmtId="0" fontId="3" fillId="0" borderId="0" xfId="0" applyFont="1"/>
    <xf numFmtId="10" fontId="8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left"/>
    </xf>
    <xf numFmtId="164" fontId="10" fillId="0" borderId="0" xfId="0" applyNumberFormat="1" applyFont="1"/>
    <xf numFmtId="164" fontId="7" fillId="0" borderId="0" xfId="0" applyNumberFormat="1" applyFont="1"/>
    <xf numFmtId="164" fontId="7" fillId="0" borderId="0" xfId="0" applyNumberFormat="1" applyFont="1" applyAlignment="1">
      <alignment horizontal="left"/>
    </xf>
    <xf numFmtId="4" fontId="7" fillId="0" borderId="0" xfId="0" applyNumberFormat="1" applyFont="1"/>
    <xf numFmtId="165" fontId="9" fillId="0" borderId="0" xfId="0" applyNumberFormat="1" applyFont="1"/>
    <xf numFmtId="0" fontId="2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10" fontId="6" fillId="0" borderId="0" xfId="0" applyNumberFormat="1" applyFont="1" applyBorder="1"/>
    <xf numFmtId="164" fontId="11" fillId="0" borderId="0" xfId="0" applyNumberFormat="1" applyFont="1"/>
    <xf numFmtId="0" fontId="10" fillId="0" borderId="0" xfId="0" applyFont="1" applyBorder="1"/>
    <xf numFmtId="164" fontId="4" fillId="0" borderId="1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10" fontId="8" fillId="0" borderId="0" xfId="0" applyNumberFormat="1" applyFont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/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/>
    <xf numFmtId="0" fontId="4" fillId="0" borderId="11" xfId="0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164" fontId="12" fillId="0" borderId="0" xfId="0" applyNumberFormat="1" applyFont="1" applyAlignment="1">
      <alignment horizontal="left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21" fillId="0" borderId="0" xfId="0" applyFont="1"/>
    <xf numFmtId="164" fontId="19" fillId="0" borderId="0" xfId="0" applyNumberFormat="1" applyFont="1" applyFill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6" fillId="0" borderId="0" xfId="0" applyFont="1"/>
    <xf numFmtId="164" fontId="6" fillId="0" borderId="0" xfId="0" applyNumberFormat="1" applyFont="1"/>
    <xf numFmtId="0" fontId="6" fillId="0" borderId="0" xfId="0" applyFont="1" applyAlignment="1">
      <alignment horizontal="center"/>
    </xf>
    <xf numFmtId="164" fontId="4" fillId="0" borderId="13" xfId="0" applyNumberFormat="1" applyFont="1" applyBorder="1" applyAlignment="1">
      <alignment horizontal="center" vertical="center" wrapText="1"/>
    </xf>
    <xf numFmtId="0" fontId="10" fillId="0" borderId="0" xfId="0" applyFont="1" applyAlignment="1"/>
    <xf numFmtId="164" fontId="7" fillId="0" borderId="0" xfId="0" applyNumberFormat="1" applyFont="1" applyAlignment="1">
      <alignment horizontal="center"/>
    </xf>
    <xf numFmtId="0" fontId="27" fillId="0" borderId="1" xfId="0" applyFont="1" applyFill="1" applyBorder="1" applyAlignment="1">
      <alignment horizontal="center" wrapText="1"/>
    </xf>
    <xf numFmtId="0" fontId="27" fillId="0" borderId="1" xfId="0" applyFont="1" applyBorder="1" applyAlignment="1">
      <alignment horizontal="center" wrapText="1"/>
    </xf>
    <xf numFmtId="3" fontId="27" fillId="0" borderId="1" xfId="0" applyNumberFormat="1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/>
    </xf>
    <xf numFmtId="3" fontId="27" fillId="0" borderId="16" xfId="0" applyNumberFormat="1" applyFont="1" applyFill="1" applyBorder="1" applyAlignment="1">
      <alignment horizontal="center"/>
    </xf>
    <xf numFmtId="3" fontId="27" fillId="0" borderId="13" xfId="0" applyNumberFormat="1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164" fontId="12" fillId="0" borderId="0" xfId="0" applyNumberFormat="1" applyFont="1"/>
    <xf numFmtId="0" fontId="12" fillId="0" borderId="0" xfId="0" applyFont="1"/>
    <xf numFmtId="0" fontId="29" fillId="0" borderId="1" xfId="0" applyFont="1" applyFill="1" applyBorder="1" applyAlignment="1">
      <alignment horizontal="center" wrapText="1"/>
    </xf>
    <xf numFmtId="0" fontId="29" fillId="0" borderId="13" xfId="0" applyFont="1" applyFill="1" applyBorder="1" applyAlignment="1">
      <alignment horizontal="center" wrapText="1"/>
    </xf>
    <xf numFmtId="164" fontId="10" fillId="0" borderId="0" xfId="0" applyNumberFormat="1" applyFont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10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4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8" fillId="0" borderId="13" xfId="0" applyFont="1" applyBorder="1" applyAlignment="1"/>
    <xf numFmtId="0" fontId="13" fillId="0" borderId="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30" fillId="0" borderId="13" xfId="0" applyFont="1" applyFill="1" applyBorder="1" applyAlignment="1">
      <alignment horizontal="left"/>
    </xf>
    <xf numFmtId="164" fontId="7" fillId="0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7" fillId="0" borderId="15" xfId="0" applyNumberFormat="1" applyFont="1" applyFill="1" applyBorder="1" applyAlignment="1">
      <alignment horizontal="center"/>
    </xf>
    <xf numFmtId="164" fontId="7" fillId="0" borderId="25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4" fontId="21" fillId="2" borderId="1" xfId="0" applyNumberFormat="1" applyFont="1" applyFill="1" applyBorder="1" applyAlignment="1">
      <alignment horizontal="center"/>
    </xf>
    <xf numFmtId="164" fontId="21" fillId="2" borderId="15" xfId="0" applyNumberFormat="1" applyFont="1" applyFill="1" applyBorder="1" applyAlignment="1">
      <alignment horizontal="center"/>
    </xf>
    <xf numFmtId="164" fontId="21" fillId="2" borderId="2" xfId="0" applyNumberFormat="1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164" fontId="31" fillId="2" borderId="1" xfId="0" applyNumberFormat="1" applyFont="1" applyFill="1" applyBorder="1" applyAlignment="1">
      <alignment horizontal="center"/>
    </xf>
    <xf numFmtId="164" fontId="32" fillId="2" borderId="1" xfId="0" applyNumberFormat="1" applyFont="1" applyFill="1" applyBorder="1" applyAlignment="1">
      <alignment horizontal="center"/>
    </xf>
    <xf numFmtId="164" fontId="5" fillId="2" borderId="15" xfId="0" applyNumberFormat="1" applyFont="1" applyFill="1" applyBorder="1" applyAlignment="1">
      <alignment horizontal="center"/>
    </xf>
    <xf numFmtId="164" fontId="5" fillId="2" borderId="28" xfId="0" applyNumberFormat="1" applyFont="1" applyFill="1" applyBorder="1" applyAlignment="1">
      <alignment horizontal="center"/>
    </xf>
    <xf numFmtId="164" fontId="7" fillId="0" borderId="17" xfId="0" applyNumberFormat="1" applyFont="1" applyFill="1" applyBorder="1" applyAlignment="1">
      <alignment horizontal="center"/>
    </xf>
    <xf numFmtId="164" fontId="5" fillId="2" borderId="17" xfId="0" applyNumberFormat="1" applyFont="1" applyFill="1" applyBorder="1" applyAlignment="1">
      <alignment horizontal="center"/>
    </xf>
    <xf numFmtId="164" fontId="7" fillId="0" borderId="30" xfId="0" applyNumberFormat="1" applyFont="1" applyFill="1" applyBorder="1" applyAlignment="1">
      <alignment horizontal="center"/>
    </xf>
    <xf numFmtId="164" fontId="7" fillId="0" borderId="26" xfId="0" applyNumberFormat="1" applyFont="1" applyFill="1" applyBorder="1" applyAlignment="1">
      <alignment horizontal="center"/>
    </xf>
    <xf numFmtId="164" fontId="7" fillId="0" borderId="29" xfId="0" applyNumberFormat="1" applyFont="1" applyFill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0" fontId="12" fillId="0" borderId="19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10" fontId="11" fillId="0" borderId="19" xfId="0" applyNumberFormat="1" applyFont="1" applyBorder="1" applyAlignment="1">
      <alignment horizontal="center"/>
    </xf>
    <xf numFmtId="164" fontId="11" fillId="0" borderId="17" xfId="0" applyNumberFormat="1" applyFont="1" applyBorder="1" applyAlignment="1">
      <alignment horizontal="center"/>
    </xf>
    <xf numFmtId="164" fontId="11" fillId="0" borderId="13" xfId="0" applyNumberFormat="1" applyFont="1" applyBorder="1" applyAlignment="1">
      <alignment horizontal="center"/>
    </xf>
    <xf numFmtId="10" fontId="11" fillId="0" borderId="14" xfId="0" applyNumberFormat="1" applyFont="1" applyBorder="1" applyAlignment="1">
      <alignment horizontal="center"/>
    </xf>
    <xf numFmtId="0" fontId="30" fillId="0" borderId="1" xfId="0" applyFont="1" applyFill="1" applyBorder="1" applyAlignment="1">
      <alignment horizontal="center"/>
    </xf>
    <xf numFmtId="0" fontId="30" fillId="0" borderId="13" xfId="0" applyFont="1" applyFill="1" applyBorder="1" applyAlignment="1">
      <alignment horizontal="center"/>
    </xf>
    <xf numFmtId="0" fontId="33" fillId="0" borderId="1" xfId="0" applyFont="1" applyFill="1" applyBorder="1"/>
    <xf numFmtId="0" fontId="33" fillId="0" borderId="1" xfId="0" applyFont="1" applyFill="1" applyBorder="1" applyAlignment="1">
      <alignment horizontal="right"/>
    </xf>
    <xf numFmtId="0" fontId="33" fillId="0" borderId="13" xfId="0" applyFont="1" applyFill="1" applyBorder="1" applyAlignment="1">
      <alignment horizontal="right"/>
    </xf>
    <xf numFmtId="164" fontId="7" fillId="2" borderId="8" xfId="0" applyNumberFormat="1" applyFont="1" applyFill="1" applyBorder="1" applyAlignment="1">
      <alignment horizontal="center"/>
    </xf>
    <xf numFmtId="164" fontId="7" fillId="2" borderId="24" xfId="0" applyNumberFormat="1" applyFont="1" applyFill="1" applyBorder="1" applyAlignment="1">
      <alignment horizontal="center"/>
    </xf>
    <xf numFmtId="164" fontId="7" fillId="2" borderId="20" xfId="0" applyNumberFormat="1" applyFont="1" applyFill="1" applyBorder="1" applyAlignment="1">
      <alignment horizontal="center"/>
    </xf>
    <xf numFmtId="164" fontId="7" fillId="2" borderId="27" xfId="0" applyNumberFormat="1" applyFont="1" applyFill="1" applyBorder="1" applyAlignment="1">
      <alignment horizontal="center"/>
    </xf>
    <xf numFmtId="164" fontId="5" fillId="0" borderId="9" xfId="0" applyNumberFormat="1" applyFont="1" applyBorder="1" applyAlignment="1">
      <alignment horizontal="left"/>
    </xf>
    <xf numFmtId="0" fontId="34" fillId="0" borderId="10" xfId="0" applyFont="1" applyBorder="1" applyAlignment="1">
      <alignment horizontal="left"/>
    </xf>
    <xf numFmtId="0" fontId="34" fillId="0" borderId="10" xfId="0" applyFont="1" applyBorder="1" applyAlignment="1"/>
    <xf numFmtId="0" fontId="12" fillId="0" borderId="10" xfId="0" applyFont="1" applyBorder="1" applyAlignment="1">
      <alignment horizontal="right"/>
    </xf>
    <xf numFmtId="164" fontId="12" fillId="0" borderId="10" xfId="0" applyNumberFormat="1" applyFont="1" applyBorder="1" applyAlignment="1">
      <alignment horizontal="right"/>
    </xf>
    <xf numFmtId="164" fontId="12" fillId="0" borderId="11" xfId="0" applyNumberFormat="1" applyFont="1" applyBorder="1" applyAlignment="1">
      <alignment horizontal="right"/>
    </xf>
    <xf numFmtId="164" fontId="21" fillId="0" borderId="18" xfId="0" applyNumberFormat="1" applyFont="1" applyBorder="1" applyAlignment="1">
      <alignment horizontal="left"/>
    </xf>
    <xf numFmtId="0" fontId="35" fillId="0" borderId="1" xfId="0" applyFont="1" applyBorder="1" applyAlignment="1">
      <alignment horizontal="left"/>
    </xf>
    <xf numFmtId="0" fontId="35" fillId="0" borderId="1" xfId="0" applyFont="1" applyBorder="1" applyAlignment="1"/>
    <xf numFmtId="0" fontId="12" fillId="0" borderId="1" xfId="0" applyFont="1" applyBorder="1" applyAlignment="1">
      <alignment horizontal="right"/>
    </xf>
    <xf numFmtId="164" fontId="12" fillId="0" borderId="1" xfId="0" applyNumberFormat="1" applyFont="1" applyBorder="1" applyAlignment="1">
      <alignment horizontal="right"/>
    </xf>
    <xf numFmtId="164" fontId="12" fillId="0" borderId="19" xfId="0" applyNumberFormat="1" applyFont="1" applyBorder="1" applyAlignment="1">
      <alignment horizontal="right"/>
    </xf>
    <xf numFmtId="164" fontId="32" fillId="0" borderId="18" xfId="0" applyNumberFormat="1" applyFont="1" applyBorder="1" applyAlignment="1">
      <alignment horizontal="left"/>
    </xf>
    <xf numFmtId="0" fontId="36" fillId="0" borderId="1" xfId="0" applyFont="1" applyBorder="1" applyAlignment="1">
      <alignment horizontal="left"/>
    </xf>
    <xf numFmtId="0" fontId="36" fillId="0" borderId="1" xfId="0" applyFont="1" applyBorder="1" applyAlignment="1"/>
    <xf numFmtId="164" fontId="31" fillId="0" borderId="18" xfId="0" applyNumberFormat="1" applyFont="1" applyBorder="1" applyAlignment="1">
      <alignment horizontal="left"/>
    </xf>
    <xf numFmtId="0" fontId="37" fillId="0" borderId="1" xfId="0" applyFont="1" applyBorder="1" applyAlignment="1">
      <alignment horizontal="left"/>
    </xf>
    <xf numFmtId="0" fontId="37" fillId="0" borderId="1" xfId="0" applyFont="1" applyBorder="1" applyAlignment="1"/>
    <xf numFmtId="164" fontId="5" fillId="0" borderId="18" xfId="0" applyNumberFormat="1" applyFont="1" applyBorder="1" applyAlignment="1">
      <alignment horizontal="left"/>
    </xf>
    <xf numFmtId="0" fontId="34" fillId="0" borderId="1" xfId="0" applyFont="1" applyBorder="1" applyAlignment="1">
      <alignment horizontal="left"/>
    </xf>
    <xf numFmtId="0" fontId="34" fillId="0" borderId="1" xfId="0" applyFont="1" applyBorder="1" applyAlignment="1"/>
    <xf numFmtId="164" fontId="5" fillId="0" borderId="12" xfId="0" applyNumberFormat="1" applyFont="1" applyBorder="1" applyAlignment="1">
      <alignment horizontal="left"/>
    </xf>
    <xf numFmtId="0" fontId="34" fillId="0" borderId="13" xfId="0" applyFont="1" applyBorder="1" applyAlignment="1">
      <alignment horizontal="left"/>
    </xf>
    <xf numFmtId="0" fontId="34" fillId="0" borderId="13" xfId="0" applyFont="1" applyBorder="1" applyAlignment="1"/>
    <xf numFmtId="0" fontId="12" fillId="0" borderId="13" xfId="0" applyFont="1" applyBorder="1" applyAlignment="1">
      <alignment horizontal="right"/>
    </xf>
    <xf numFmtId="164" fontId="12" fillId="0" borderId="13" xfId="0" applyNumberFormat="1" applyFont="1" applyBorder="1" applyAlignment="1">
      <alignment horizontal="right"/>
    </xf>
    <xf numFmtId="164" fontId="12" fillId="0" borderId="14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" Type="http://schemas.openxmlformats.org/officeDocument/2006/relationships/hyperlink" Target="http://www.rose-gardens.ru" TargetMode="External"/><Relationship Id="rId12" Type="http://schemas.openxmlformats.org/officeDocument/2006/relationships/hyperlink" Target="http://www.rose-gardens.ru" TargetMode="External"/><Relationship Id="rId13" Type="http://schemas.openxmlformats.org/officeDocument/2006/relationships/hyperlink" Target="http://www.rose-gardens.ru" TargetMode="External"/><Relationship Id="rId14" Type="http://schemas.openxmlformats.org/officeDocument/2006/relationships/hyperlink" Target="http://www.rose-gardens.ru" TargetMode="External"/><Relationship Id="rId15" Type="http://schemas.openxmlformats.org/officeDocument/2006/relationships/vmlDrawing" Target="../drawings/vmlDrawing1.vml"/><Relationship Id="rId1" Type="http://schemas.openxmlformats.org/officeDocument/2006/relationships/hyperlink" Target="http://www.rose-gardens.ru" TargetMode="External"/><Relationship Id="rId2" Type="http://schemas.openxmlformats.org/officeDocument/2006/relationships/hyperlink" Target="http://www.rose-gardens.ru" TargetMode="External"/><Relationship Id="rId3" Type="http://schemas.openxmlformats.org/officeDocument/2006/relationships/hyperlink" Target="http://www.rose-gardens.ru" TargetMode="External"/><Relationship Id="rId4" Type="http://schemas.openxmlformats.org/officeDocument/2006/relationships/hyperlink" Target="http://www.rose-gardens.ru" TargetMode="External"/><Relationship Id="rId5" Type="http://schemas.openxmlformats.org/officeDocument/2006/relationships/hyperlink" Target="http://www.rose-gardens.ru" TargetMode="External"/><Relationship Id="rId6" Type="http://schemas.openxmlformats.org/officeDocument/2006/relationships/hyperlink" Target="http://www.rose-gardens.ru" TargetMode="External"/><Relationship Id="rId7" Type="http://schemas.openxmlformats.org/officeDocument/2006/relationships/hyperlink" Target="http://www.rose-gardens.ru" TargetMode="External"/><Relationship Id="rId8" Type="http://schemas.openxmlformats.org/officeDocument/2006/relationships/hyperlink" Target="http://www.rose-gardens.ru" TargetMode="External"/><Relationship Id="rId9" Type="http://schemas.openxmlformats.org/officeDocument/2006/relationships/hyperlink" Target="http://www.rose-gardens.ru" TargetMode="External"/><Relationship Id="rId10" Type="http://schemas.openxmlformats.org/officeDocument/2006/relationships/hyperlink" Target="http://www.rose-gardens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S96"/>
  <sheetViews>
    <sheetView tabSelected="1" zoomScale="70" workbookViewId="0">
      <selection activeCell="I10" sqref="I10"/>
    </sheetView>
  </sheetViews>
  <sheetFormatPr baseColWidth="10" defaultColWidth="7.5703125" defaultRowHeight="14"/>
  <cols>
    <col min="1" max="1" width="3.7109375" style="4" customWidth="1"/>
    <col min="2" max="2" width="6.5703125" style="4" customWidth="1"/>
    <col min="3" max="3" width="10.85546875" style="5" customWidth="1"/>
    <col min="4" max="4" width="7.140625" style="4" customWidth="1"/>
    <col min="5" max="5" width="16.7109375" style="4" customWidth="1"/>
    <col min="6" max="6" width="14.5703125" style="4" customWidth="1"/>
    <col min="7" max="7" width="12.140625" style="4" customWidth="1"/>
    <col min="8" max="8" width="13" style="4" customWidth="1"/>
    <col min="9" max="9" width="20" style="4" customWidth="1"/>
    <col min="10" max="10" width="13.7109375" style="4" customWidth="1"/>
    <col min="11" max="11" width="13.5703125" style="4" customWidth="1"/>
    <col min="12" max="12" width="16" style="4" customWidth="1"/>
    <col min="13" max="13" width="14" style="6" customWidth="1"/>
    <col min="14" max="14" width="15.42578125" style="4" customWidth="1"/>
    <col min="15" max="15" width="15.28515625" style="17" customWidth="1"/>
    <col min="16" max="16" width="11.85546875" style="17" customWidth="1"/>
    <col min="17" max="17" width="7.140625" style="4" customWidth="1"/>
    <col min="18" max="16384" width="7.5703125" style="4"/>
  </cols>
  <sheetData>
    <row r="1" spans="1:17" ht="24" customHeight="1" thickBot="1"/>
    <row r="2" spans="1:17" s="33" customFormat="1" ht="29" customHeight="1" thickBot="1">
      <c r="B2" s="60" t="s">
        <v>11</v>
      </c>
      <c r="C2" s="61"/>
      <c r="D2" s="62"/>
      <c r="E2" s="37" t="s">
        <v>35</v>
      </c>
      <c r="F2" s="37" t="s">
        <v>36</v>
      </c>
      <c r="G2" s="58" t="s">
        <v>46</v>
      </c>
      <c r="H2" s="59"/>
      <c r="M2" s="34"/>
    </row>
    <row r="3" spans="1:17" s="38" customFormat="1" ht="25" customHeight="1">
      <c r="B3" s="115" t="s">
        <v>37</v>
      </c>
      <c r="C3" s="116"/>
      <c r="D3" s="117"/>
      <c r="E3" s="118" t="s">
        <v>24</v>
      </c>
      <c r="F3" s="118" t="s">
        <v>25</v>
      </c>
      <c r="G3" s="119">
        <f>N15</f>
        <v>47375</v>
      </c>
      <c r="H3" s="120">
        <f>N35</f>
        <v>69533</v>
      </c>
      <c r="M3" s="39"/>
      <c r="O3" s="40"/>
      <c r="P3" s="40"/>
    </row>
    <row r="4" spans="1:17" s="38" customFormat="1" ht="25" customHeight="1">
      <c r="B4" s="121" t="s">
        <v>26</v>
      </c>
      <c r="C4" s="122"/>
      <c r="D4" s="123"/>
      <c r="E4" s="124" t="s">
        <v>27</v>
      </c>
      <c r="F4" s="124" t="s">
        <v>28</v>
      </c>
      <c r="G4" s="125">
        <f>N36</f>
        <v>77640</v>
      </c>
      <c r="H4" s="126">
        <f>N45</f>
        <v>129200</v>
      </c>
      <c r="M4" s="39"/>
      <c r="O4" s="40"/>
      <c r="P4" s="40"/>
    </row>
    <row r="5" spans="1:17" s="38" customFormat="1" ht="25" customHeight="1">
      <c r="B5" s="127" t="s">
        <v>29</v>
      </c>
      <c r="C5" s="128"/>
      <c r="D5" s="129"/>
      <c r="E5" s="124" t="s">
        <v>30</v>
      </c>
      <c r="F5" s="124" t="s">
        <v>31</v>
      </c>
      <c r="G5" s="125">
        <f>N48</f>
        <v>136850</v>
      </c>
      <c r="H5" s="126">
        <f>N57</f>
        <v>158752</v>
      </c>
      <c r="M5" s="39"/>
      <c r="O5" s="40"/>
      <c r="P5" s="40"/>
    </row>
    <row r="6" spans="1:17" s="38" customFormat="1" ht="25" customHeight="1">
      <c r="B6" s="130" t="s">
        <v>32</v>
      </c>
      <c r="C6" s="131"/>
      <c r="D6" s="132"/>
      <c r="E6" s="124" t="s">
        <v>33</v>
      </c>
      <c r="F6" s="124" t="s">
        <v>34</v>
      </c>
      <c r="G6" s="125">
        <v>126128</v>
      </c>
      <c r="H6" s="126">
        <f>N64</f>
        <v>186952.5</v>
      </c>
      <c r="M6" s="39"/>
      <c r="O6" s="40"/>
      <c r="P6" s="40"/>
    </row>
    <row r="7" spans="1:17" s="38" customFormat="1" ht="25" customHeight="1">
      <c r="B7" s="133" t="s">
        <v>38</v>
      </c>
      <c r="C7" s="134"/>
      <c r="D7" s="135"/>
      <c r="E7" s="124" t="s">
        <v>43</v>
      </c>
      <c r="F7" s="124" t="s">
        <v>119</v>
      </c>
      <c r="G7" s="125">
        <f>N60</f>
        <v>173870.49999999997</v>
      </c>
      <c r="H7" s="126">
        <f>N71</f>
        <v>343538</v>
      </c>
      <c r="M7" s="39"/>
      <c r="O7" s="40"/>
      <c r="P7" s="40"/>
    </row>
    <row r="8" spans="1:17" s="38" customFormat="1" ht="25" customHeight="1">
      <c r="B8" s="133" t="s">
        <v>42</v>
      </c>
      <c r="C8" s="134"/>
      <c r="D8" s="135"/>
      <c r="E8" s="124" t="s">
        <v>39</v>
      </c>
      <c r="F8" s="124" t="s">
        <v>62</v>
      </c>
      <c r="G8" s="125">
        <f>N68</f>
        <v>291948.5</v>
      </c>
      <c r="H8" s="126">
        <f>N70</f>
        <v>299108</v>
      </c>
      <c r="M8" s="39"/>
      <c r="O8" s="40"/>
      <c r="P8" s="40"/>
    </row>
    <row r="9" spans="1:17" s="38" customFormat="1" ht="25" customHeight="1" thickBot="1">
      <c r="B9" s="136" t="s">
        <v>44</v>
      </c>
      <c r="C9" s="137"/>
      <c r="D9" s="138"/>
      <c r="E9" s="139">
        <v>245</v>
      </c>
      <c r="F9" s="139">
        <v>2900</v>
      </c>
      <c r="G9" s="140"/>
      <c r="H9" s="141">
        <f>N72</f>
        <v>710355</v>
      </c>
      <c r="M9" s="39"/>
      <c r="O9" s="40"/>
      <c r="P9" s="40"/>
    </row>
    <row r="10" spans="1:17" ht="23" customHeight="1" thickBot="1"/>
    <row r="11" spans="1:17" ht="199" customHeight="1" thickBot="1">
      <c r="B11" s="75" t="s">
        <v>0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7"/>
    </row>
    <row r="12" spans="1:17" s="15" customFormat="1" ht="43" customHeight="1">
      <c r="A12" s="11"/>
      <c r="B12" s="68" t="s">
        <v>2</v>
      </c>
      <c r="C12" s="69"/>
      <c r="D12" s="72" t="s">
        <v>3</v>
      </c>
      <c r="E12" s="72" t="s">
        <v>4</v>
      </c>
      <c r="F12" s="72" t="s">
        <v>5</v>
      </c>
      <c r="G12" s="72" t="s">
        <v>6</v>
      </c>
      <c r="H12" s="72" t="s">
        <v>7</v>
      </c>
      <c r="I12" s="72" t="s">
        <v>8</v>
      </c>
      <c r="J12" s="73" t="s">
        <v>9</v>
      </c>
      <c r="K12" s="66" t="s">
        <v>47</v>
      </c>
      <c r="L12" s="67"/>
      <c r="M12" s="65" t="s">
        <v>48</v>
      </c>
      <c r="N12" s="65"/>
      <c r="O12" s="63" t="s">
        <v>45</v>
      </c>
      <c r="P12" s="64"/>
      <c r="Q12" s="11"/>
    </row>
    <row r="13" spans="1:17" ht="46" customHeight="1" thickBot="1">
      <c r="A13" s="2"/>
      <c r="B13" s="70"/>
      <c r="C13" s="71"/>
      <c r="D13" s="71"/>
      <c r="E13" s="71"/>
      <c r="F13" s="71"/>
      <c r="G13" s="71"/>
      <c r="H13" s="71"/>
      <c r="I13" s="71"/>
      <c r="J13" s="74"/>
      <c r="K13" s="16" t="s">
        <v>1</v>
      </c>
      <c r="L13" s="16" t="s">
        <v>10</v>
      </c>
      <c r="M13" s="16" t="s">
        <v>1</v>
      </c>
      <c r="N13" s="16" t="s">
        <v>10</v>
      </c>
      <c r="O13" s="16" t="s">
        <v>41</v>
      </c>
      <c r="P13" s="41" t="s">
        <v>40</v>
      </c>
      <c r="Q13" s="12"/>
    </row>
    <row r="14" spans="1:17" ht="18" customHeight="1">
      <c r="A14" s="2"/>
      <c r="B14" s="20"/>
      <c r="C14" s="21"/>
      <c r="D14" s="22"/>
      <c r="E14" s="22"/>
      <c r="F14" s="22"/>
      <c r="G14" s="22"/>
      <c r="H14" s="22"/>
      <c r="I14" s="22"/>
      <c r="J14" s="23"/>
      <c r="K14" s="24"/>
      <c r="L14" s="24"/>
      <c r="M14" s="25"/>
      <c r="N14" s="26"/>
      <c r="O14" s="22"/>
      <c r="P14" s="27"/>
      <c r="Q14" s="12"/>
    </row>
    <row r="15" spans="1:17" ht="25" customHeight="1">
      <c r="A15" s="1"/>
      <c r="B15" s="28">
        <v>1</v>
      </c>
      <c r="C15" s="79" t="s">
        <v>49</v>
      </c>
      <c r="D15" s="106">
        <v>1</v>
      </c>
      <c r="E15" s="48" t="s">
        <v>50</v>
      </c>
      <c r="F15" s="108">
        <v>31.81</v>
      </c>
      <c r="G15" s="108">
        <v>6.09</v>
      </c>
      <c r="H15" s="108">
        <v>37.9</v>
      </c>
      <c r="I15" s="44" t="s">
        <v>51</v>
      </c>
      <c r="J15" s="46"/>
      <c r="K15" s="83"/>
      <c r="L15" s="83"/>
      <c r="M15" s="81">
        <v>1250</v>
      </c>
      <c r="N15" s="81">
        <f t="shared" ref="N15:N46" si="0">M15*H15</f>
        <v>47375</v>
      </c>
      <c r="O15" s="99"/>
      <c r="P15" s="100"/>
      <c r="Q15" s="13"/>
    </row>
    <row r="16" spans="1:17" ht="25" customHeight="1">
      <c r="A16" s="1"/>
      <c r="B16" s="28">
        <f t="shared" ref="B16:B23" si="1">B15+1</f>
        <v>2</v>
      </c>
      <c r="C16" s="79" t="s">
        <v>12</v>
      </c>
      <c r="D16" s="106">
        <v>2</v>
      </c>
      <c r="E16" s="48" t="s">
        <v>50</v>
      </c>
      <c r="F16" s="109">
        <v>31.81</v>
      </c>
      <c r="G16" s="109">
        <v>6.22</v>
      </c>
      <c r="H16" s="109">
        <v>38.03</v>
      </c>
      <c r="I16" s="44" t="s">
        <v>51</v>
      </c>
      <c r="J16" s="47"/>
      <c r="K16" s="81"/>
      <c r="L16" s="81"/>
      <c r="M16" s="94">
        <v>1300</v>
      </c>
      <c r="N16" s="81">
        <f t="shared" si="0"/>
        <v>49439</v>
      </c>
      <c r="O16" s="99"/>
      <c r="P16" s="100"/>
      <c r="Q16" s="13"/>
    </row>
    <row r="17" spans="1:17" ht="25" customHeight="1">
      <c r="A17" s="1"/>
      <c r="B17" s="28">
        <f t="shared" si="1"/>
        <v>3</v>
      </c>
      <c r="C17" s="79" t="s">
        <v>52</v>
      </c>
      <c r="D17" s="106">
        <v>1</v>
      </c>
      <c r="E17" s="48" t="s">
        <v>50</v>
      </c>
      <c r="F17" s="109">
        <v>33.869999999999997</v>
      </c>
      <c r="G17" s="109">
        <v>6.13</v>
      </c>
      <c r="H17" s="109">
        <v>40</v>
      </c>
      <c r="I17" s="44" t="s">
        <v>51</v>
      </c>
      <c r="J17" s="48"/>
      <c r="K17" s="89"/>
      <c r="L17" s="89"/>
      <c r="M17" s="81">
        <v>1240</v>
      </c>
      <c r="N17" s="81">
        <f t="shared" si="0"/>
        <v>49600</v>
      </c>
      <c r="O17" s="99"/>
      <c r="P17" s="100"/>
      <c r="Q17" s="13"/>
    </row>
    <row r="18" spans="1:17" ht="27" customHeight="1">
      <c r="A18" s="1"/>
      <c r="B18" s="28">
        <f t="shared" si="1"/>
        <v>4</v>
      </c>
      <c r="C18" s="79" t="s">
        <v>59</v>
      </c>
      <c r="D18" s="106">
        <v>2</v>
      </c>
      <c r="E18" s="48" t="s">
        <v>50</v>
      </c>
      <c r="F18" s="109">
        <v>33.869999999999997</v>
      </c>
      <c r="G18" s="109">
        <v>6.25</v>
      </c>
      <c r="H18" s="109">
        <v>40.119999999999997</v>
      </c>
      <c r="I18" s="44" t="s">
        <v>51</v>
      </c>
      <c r="J18" s="48"/>
      <c r="K18" s="111">
        <v>1600</v>
      </c>
      <c r="L18" s="111">
        <v>64191.999999999993</v>
      </c>
      <c r="M18" s="82">
        <v>1300</v>
      </c>
      <c r="N18" s="82">
        <f t="shared" si="0"/>
        <v>52156</v>
      </c>
      <c r="O18" s="101">
        <f>N18-L18</f>
        <v>-12035.999999999993</v>
      </c>
      <c r="P18" s="102">
        <f>O18/L18</f>
        <v>-0.18749999999999992</v>
      </c>
      <c r="Q18" s="13"/>
    </row>
    <row r="19" spans="1:17" ht="25" customHeight="1">
      <c r="A19" s="1"/>
      <c r="B19" s="28">
        <f t="shared" si="1"/>
        <v>5</v>
      </c>
      <c r="C19" s="79" t="s">
        <v>60</v>
      </c>
      <c r="D19" s="106">
        <v>3</v>
      </c>
      <c r="E19" s="48" t="s">
        <v>50</v>
      </c>
      <c r="F19" s="109">
        <v>33.869999999999997</v>
      </c>
      <c r="G19" s="109">
        <v>6.25</v>
      </c>
      <c r="H19" s="109">
        <v>40.119999999999997</v>
      </c>
      <c r="I19" s="45" t="s">
        <v>51</v>
      </c>
      <c r="J19" s="48"/>
      <c r="K19" s="111">
        <v>1600</v>
      </c>
      <c r="L19" s="111">
        <v>64191.999999999993</v>
      </c>
      <c r="M19" s="82">
        <v>1350</v>
      </c>
      <c r="N19" s="82">
        <f t="shared" si="0"/>
        <v>54162</v>
      </c>
      <c r="O19" s="101">
        <f>N19-L19</f>
        <v>-10029.999999999993</v>
      </c>
      <c r="P19" s="102">
        <f>O19/L19</f>
        <v>-0.15624999999999992</v>
      </c>
      <c r="Q19" s="13"/>
    </row>
    <row r="20" spans="1:17" ht="25" customHeight="1">
      <c r="A20" s="1"/>
      <c r="B20" s="28">
        <f t="shared" si="1"/>
        <v>6</v>
      </c>
      <c r="C20" s="79" t="s">
        <v>65</v>
      </c>
      <c r="D20" s="106">
        <v>3</v>
      </c>
      <c r="E20" s="48" t="s">
        <v>50</v>
      </c>
      <c r="F20" s="109">
        <v>33.96</v>
      </c>
      <c r="G20" s="109">
        <v>6.27</v>
      </c>
      <c r="H20" s="109">
        <v>40.230000000000004</v>
      </c>
      <c r="I20" s="45" t="s">
        <v>51</v>
      </c>
      <c r="J20" s="48"/>
      <c r="K20" s="111">
        <v>1600</v>
      </c>
      <c r="L20" s="111">
        <v>64367.999999999993</v>
      </c>
      <c r="M20" s="82">
        <v>1350</v>
      </c>
      <c r="N20" s="82">
        <f t="shared" si="0"/>
        <v>54310.500000000007</v>
      </c>
      <c r="O20" s="101">
        <f>N20-L20</f>
        <v>-10057.499999999985</v>
      </c>
      <c r="P20" s="102">
        <f>O20/L20</f>
        <v>-0.15624999999999978</v>
      </c>
      <c r="Q20" s="13"/>
    </row>
    <row r="21" spans="1:17" ht="25" customHeight="1">
      <c r="A21" s="1"/>
      <c r="B21" s="28">
        <f t="shared" si="1"/>
        <v>7</v>
      </c>
      <c r="C21" s="79" t="s">
        <v>13</v>
      </c>
      <c r="D21" s="106">
        <v>2</v>
      </c>
      <c r="E21" s="48" t="s">
        <v>50</v>
      </c>
      <c r="F21" s="109">
        <v>34.08</v>
      </c>
      <c r="G21" s="109">
        <v>6.28</v>
      </c>
      <c r="H21" s="109">
        <v>40.36</v>
      </c>
      <c r="I21" s="44" t="s">
        <v>51</v>
      </c>
      <c r="J21" s="46" t="s">
        <v>114</v>
      </c>
      <c r="K21" s="112">
        <v>1450</v>
      </c>
      <c r="L21" s="112">
        <f>K21*H21</f>
        <v>58522</v>
      </c>
      <c r="M21" s="82">
        <v>1350</v>
      </c>
      <c r="N21" s="82">
        <f t="shared" si="0"/>
        <v>54486</v>
      </c>
      <c r="O21" s="101">
        <f>N21-L21</f>
        <v>-4036</v>
      </c>
      <c r="P21" s="102">
        <f>O21/L21</f>
        <v>-6.8965517241379309E-2</v>
      </c>
      <c r="Q21" s="13"/>
    </row>
    <row r="22" spans="1:17" ht="25" customHeight="1">
      <c r="A22" s="1"/>
      <c r="B22" s="28">
        <f t="shared" si="1"/>
        <v>8</v>
      </c>
      <c r="C22" s="79" t="s">
        <v>53</v>
      </c>
      <c r="D22" s="106">
        <v>1</v>
      </c>
      <c r="E22" s="48" t="s">
        <v>50</v>
      </c>
      <c r="F22" s="108">
        <v>31.63</v>
      </c>
      <c r="G22" s="108">
        <v>6.06</v>
      </c>
      <c r="H22" s="108">
        <v>37.69</v>
      </c>
      <c r="I22" s="44" t="s">
        <v>51</v>
      </c>
      <c r="J22" s="49" t="s">
        <v>54</v>
      </c>
      <c r="K22" s="81"/>
      <c r="L22" s="81"/>
      <c r="M22" s="94">
        <v>1450</v>
      </c>
      <c r="N22" s="81">
        <f t="shared" si="0"/>
        <v>54650.5</v>
      </c>
      <c r="O22" s="101"/>
      <c r="P22" s="102"/>
      <c r="Q22" s="13"/>
    </row>
    <row r="23" spans="1:17" ht="25" customHeight="1">
      <c r="A23" s="1"/>
      <c r="B23" s="28">
        <f t="shared" si="1"/>
        <v>9</v>
      </c>
      <c r="C23" s="79" t="s">
        <v>64</v>
      </c>
      <c r="D23" s="106">
        <v>3</v>
      </c>
      <c r="E23" s="48" t="s">
        <v>50</v>
      </c>
      <c r="F23" s="108">
        <v>31.63</v>
      </c>
      <c r="G23" s="108">
        <v>6.19</v>
      </c>
      <c r="H23" s="108">
        <v>37.82</v>
      </c>
      <c r="I23" s="44" t="s">
        <v>51</v>
      </c>
      <c r="J23" s="46"/>
      <c r="K23" s="113">
        <v>1700</v>
      </c>
      <c r="L23" s="113">
        <v>64294</v>
      </c>
      <c r="M23" s="82">
        <v>1450</v>
      </c>
      <c r="N23" s="82">
        <f t="shared" si="0"/>
        <v>54839</v>
      </c>
      <c r="O23" s="101">
        <f>N23-L23</f>
        <v>-9455</v>
      </c>
      <c r="P23" s="102">
        <f>O23/L23</f>
        <v>-0.14705882352941177</v>
      </c>
      <c r="Q23" s="13"/>
    </row>
    <row r="24" spans="1:17" ht="25" customHeight="1">
      <c r="A24" s="1"/>
      <c r="B24" s="29">
        <v>4</v>
      </c>
      <c r="C24" s="79" t="s">
        <v>14</v>
      </c>
      <c r="D24" s="106">
        <v>3</v>
      </c>
      <c r="E24" s="48" t="s">
        <v>50</v>
      </c>
      <c r="F24" s="109">
        <v>31.82</v>
      </c>
      <c r="G24" s="109">
        <v>6.22</v>
      </c>
      <c r="H24" s="109">
        <v>38.04</v>
      </c>
      <c r="I24" s="44" t="s">
        <v>51</v>
      </c>
      <c r="J24" s="48"/>
      <c r="K24" s="111">
        <v>1715</v>
      </c>
      <c r="L24" s="111">
        <f>K24*H24</f>
        <v>65238.6</v>
      </c>
      <c r="M24" s="82">
        <v>1450</v>
      </c>
      <c r="N24" s="82">
        <f t="shared" si="0"/>
        <v>55158</v>
      </c>
      <c r="O24" s="101">
        <f>N24-L24</f>
        <v>-10080.599999999999</v>
      </c>
      <c r="P24" s="102">
        <f>O24/L24</f>
        <v>-0.15451895043731775</v>
      </c>
      <c r="Q24" s="13"/>
    </row>
    <row r="25" spans="1:17" ht="25" customHeight="1">
      <c r="A25" s="1"/>
      <c r="B25" s="28">
        <f t="shared" ref="B25:B72" si="2">B24+1</f>
        <v>5</v>
      </c>
      <c r="C25" s="79" t="s">
        <v>67</v>
      </c>
      <c r="D25" s="106">
        <v>1</v>
      </c>
      <c r="E25" s="48" t="s">
        <v>117</v>
      </c>
      <c r="F25" s="108">
        <v>35.49</v>
      </c>
      <c r="G25" s="108">
        <v>6.8</v>
      </c>
      <c r="H25" s="108">
        <v>42.29</v>
      </c>
      <c r="I25" s="44" t="s">
        <v>51</v>
      </c>
      <c r="J25" s="49" t="s">
        <v>54</v>
      </c>
      <c r="K25" s="111">
        <v>1650</v>
      </c>
      <c r="L25" s="111">
        <v>69778.5</v>
      </c>
      <c r="M25" s="95">
        <v>1400</v>
      </c>
      <c r="N25" s="82">
        <f t="shared" si="0"/>
        <v>59206</v>
      </c>
      <c r="O25" s="101">
        <f>N25-L25</f>
        <v>-10572.5</v>
      </c>
      <c r="P25" s="102">
        <f>O25/L25</f>
        <v>-0.15151515151515152</v>
      </c>
      <c r="Q25" s="13"/>
    </row>
    <row r="26" spans="1:17" ht="25" customHeight="1">
      <c r="A26" s="1"/>
      <c r="B26" s="28">
        <f t="shared" si="2"/>
        <v>6</v>
      </c>
      <c r="C26" s="79" t="s">
        <v>15</v>
      </c>
      <c r="D26" s="106">
        <v>1</v>
      </c>
      <c r="E26" s="48" t="s">
        <v>117</v>
      </c>
      <c r="F26" s="109">
        <v>37.549999999999997</v>
      </c>
      <c r="G26" s="109">
        <v>6.79</v>
      </c>
      <c r="H26" s="109">
        <v>44.34</v>
      </c>
      <c r="I26" s="44" t="s">
        <v>51</v>
      </c>
      <c r="J26" s="47"/>
      <c r="K26" s="81"/>
      <c r="L26" s="81"/>
      <c r="M26" s="96">
        <v>1350</v>
      </c>
      <c r="N26" s="83">
        <f t="shared" si="0"/>
        <v>59859.000000000007</v>
      </c>
      <c r="O26" s="101"/>
      <c r="P26" s="102"/>
      <c r="Q26" s="13"/>
    </row>
    <row r="27" spans="1:17" ht="26" customHeight="1">
      <c r="A27" s="1"/>
      <c r="B27" s="28">
        <f t="shared" si="2"/>
        <v>7</v>
      </c>
      <c r="C27" s="79" t="s">
        <v>55</v>
      </c>
      <c r="D27" s="106">
        <v>1</v>
      </c>
      <c r="E27" s="48" t="s">
        <v>117</v>
      </c>
      <c r="F27" s="109">
        <v>37.520000000000003</v>
      </c>
      <c r="G27" s="109">
        <v>7.04</v>
      </c>
      <c r="H27" s="109">
        <v>44.56</v>
      </c>
      <c r="I27" s="44" t="s">
        <v>51</v>
      </c>
      <c r="J27" s="47"/>
      <c r="K27" s="84"/>
      <c r="L27" s="84"/>
      <c r="M27" s="81">
        <v>1350</v>
      </c>
      <c r="N27" s="81">
        <f t="shared" si="0"/>
        <v>60156</v>
      </c>
      <c r="O27" s="103"/>
      <c r="P27" s="102"/>
      <c r="Q27" s="13"/>
    </row>
    <row r="28" spans="1:17" ht="26" customHeight="1">
      <c r="A28" s="1"/>
      <c r="B28" s="28">
        <f t="shared" si="2"/>
        <v>8</v>
      </c>
      <c r="C28" s="79" t="s">
        <v>56</v>
      </c>
      <c r="D28" s="106">
        <v>2</v>
      </c>
      <c r="E28" s="48" t="s">
        <v>117</v>
      </c>
      <c r="F28" s="109">
        <v>37.520000000000003</v>
      </c>
      <c r="G28" s="109">
        <v>7.29</v>
      </c>
      <c r="H28" s="109">
        <v>44.54</v>
      </c>
      <c r="I28" s="44" t="s">
        <v>51</v>
      </c>
      <c r="J28" s="47"/>
      <c r="K28" s="81"/>
      <c r="L28" s="81"/>
      <c r="M28" s="97">
        <v>1400</v>
      </c>
      <c r="N28" s="84">
        <f t="shared" si="0"/>
        <v>62356</v>
      </c>
      <c r="O28" s="101"/>
      <c r="P28" s="102"/>
      <c r="Q28" s="13"/>
    </row>
    <row r="29" spans="1:17" ht="26" customHeight="1">
      <c r="A29" s="1"/>
      <c r="B29" s="28">
        <f t="shared" si="2"/>
        <v>9</v>
      </c>
      <c r="C29" s="79" t="s">
        <v>58</v>
      </c>
      <c r="D29" s="106">
        <v>2</v>
      </c>
      <c r="E29" s="48" t="s">
        <v>117</v>
      </c>
      <c r="F29" s="109">
        <v>37.520000000000003</v>
      </c>
      <c r="G29" s="109">
        <v>7.34</v>
      </c>
      <c r="H29" s="109">
        <v>44.86</v>
      </c>
      <c r="I29" s="44" t="s">
        <v>51</v>
      </c>
      <c r="J29" s="47"/>
      <c r="K29" s="89"/>
      <c r="L29" s="89"/>
      <c r="M29" s="81">
        <v>1400</v>
      </c>
      <c r="N29" s="81">
        <f t="shared" si="0"/>
        <v>62804</v>
      </c>
      <c r="O29" s="103"/>
      <c r="P29" s="102"/>
      <c r="Q29" s="13"/>
    </row>
    <row r="30" spans="1:17" ht="26" customHeight="1">
      <c r="A30" s="1"/>
      <c r="B30" s="28">
        <f t="shared" si="2"/>
        <v>10</v>
      </c>
      <c r="C30" s="79" t="s">
        <v>57</v>
      </c>
      <c r="D30" s="106">
        <v>2</v>
      </c>
      <c r="E30" s="48" t="s">
        <v>117</v>
      </c>
      <c r="F30" s="109">
        <v>37.520000000000003</v>
      </c>
      <c r="G30" s="109">
        <v>7.34</v>
      </c>
      <c r="H30" s="109">
        <v>44.86</v>
      </c>
      <c r="I30" s="44" t="s">
        <v>51</v>
      </c>
      <c r="J30" s="47"/>
      <c r="K30" s="81"/>
      <c r="L30" s="81"/>
      <c r="M30" s="81">
        <v>1450</v>
      </c>
      <c r="N30" s="81">
        <f t="shared" si="0"/>
        <v>65047</v>
      </c>
      <c r="O30" s="103"/>
      <c r="P30" s="102"/>
      <c r="Q30" s="13"/>
    </row>
    <row r="31" spans="1:17" ht="26" customHeight="1">
      <c r="A31" s="1"/>
      <c r="B31" s="28">
        <f t="shared" si="2"/>
        <v>11</v>
      </c>
      <c r="C31" s="79" t="s">
        <v>68</v>
      </c>
      <c r="D31" s="106">
        <v>3</v>
      </c>
      <c r="E31" s="48" t="s">
        <v>117</v>
      </c>
      <c r="F31" s="109">
        <v>37.25</v>
      </c>
      <c r="G31" s="109">
        <v>7.29</v>
      </c>
      <c r="H31" s="109">
        <v>44.54</v>
      </c>
      <c r="I31" s="44" t="s">
        <v>51</v>
      </c>
      <c r="J31" s="47"/>
      <c r="K31" s="111">
        <v>1750</v>
      </c>
      <c r="L31" s="111">
        <v>77945</v>
      </c>
      <c r="M31" s="82">
        <v>1500</v>
      </c>
      <c r="N31" s="82">
        <f t="shared" si="0"/>
        <v>66810</v>
      </c>
      <c r="O31" s="103">
        <f>N31-L31</f>
        <v>-11135</v>
      </c>
      <c r="P31" s="102">
        <f>O31/L31</f>
        <v>-0.14285714285714285</v>
      </c>
      <c r="Q31" s="13"/>
    </row>
    <row r="32" spans="1:17" ht="26" customHeight="1">
      <c r="A32" s="1"/>
      <c r="B32" s="28">
        <f t="shared" si="2"/>
        <v>12</v>
      </c>
      <c r="C32" s="79" t="s">
        <v>70</v>
      </c>
      <c r="D32" s="106">
        <v>3</v>
      </c>
      <c r="E32" s="48" t="s">
        <v>117</v>
      </c>
      <c r="F32" s="109">
        <v>37.520000000000003</v>
      </c>
      <c r="G32" s="109">
        <v>7.34</v>
      </c>
      <c r="H32" s="109">
        <v>44.86</v>
      </c>
      <c r="I32" s="44" t="s">
        <v>51</v>
      </c>
      <c r="J32" s="48"/>
      <c r="K32" s="112">
        <v>1750</v>
      </c>
      <c r="L32" s="112">
        <v>78505</v>
      </c>
      <c r="M32" s="85">
        <v>1500</v>
      </c>
      <c r="N32" s="85">
        <f t="shared" si="0"/>
        <v>67290</v>
      </c>
      <c r="O32" s="101">
        <f>N32-L32</f>
        <v>-11215</v>
      </c>
      <c r="P32" s="102">
        <f>O32/L32</f>
        <v>-0.14285714285714285</v>
      </c>
      <c r="Q32" s="13"/>
    </row>
    <row r="33" spans="1:19" ht="26" customHeight="1">
      <c r="A33" s="2"/>
      <c r="B33" s="28">
        <f t="shared" si="2"/>
        <v>13</v>
      </c>
      <c r="C33" s="79" t="s">
        <v>16</v>
      </c>
      <c r="D33" s="106">
        <v>3</v>
      </c>
      <c r="E33" s="48" t="s">
        <v>50</v>
      </c>
      <c r="F33" s="109">
        <v>34.08</v>
      </c>
      <c r="G33" s="109">
        <v>6.28</v>
      </c>
      <c r="H33" s="109">
        <v>40.36</v>
      </c>
      <c r="I33" s="45" t="s">
        <v>51</v>
      </c>
      <c r="J33" s="47"/>
      <c r="K33" s="81"/>
      <c r="L33" s="81"/>
      <c r="M33" s="94">
        <v>1670</v>
      </c>
      <c r="N33" s="81">
        <f t="shared" si="0"/>
        <v>67401.2</v>
      </c>
      <c r="O33" s="101"/>
      <c r="P33" s="102"/>
      <c r="Q33" s="13"/>
    </row>
    <row r="34" spans="1:19" ht="26" customHeight="1">
      <c r="A34" s="1"/>
      <c r="B34" s="28">
        <f t="shared" si="2"/>
        <v>14</v>
      </c>
      <c r="C34" s="79" t="s">
        <v>66</v>
      </c>
      <c r="D34" s="106">
        <v>3</v>
      </c>
      <c r="E34" s="48" t="s">
        <v>50</v>
      </c>
      <c r="F34" s="108">
        <v>33.869999999999997</v>
      </c>
      <c r="G34" s="108">
        <v>6.25</v>
      </c>
      <c r="H34" s="108">
        <v>40.119999999999997</v>
      </c>
      <c r="I34" s="45" t="s">
        <v>51</v>
      </c>
      <c r="J34" s="47"/>
      <c r="K34" s="89"/>
      <c r="L34" s="89"/>
      <c r="M34" s="94">
        <v>1700</v>
      </c>
      <c r="N34" s="81">
        <f t="shared" si="0"/>
        <v>68204</v>
      </c>
      <c r="O34" s="101"/>
      <c r="P34" s="102"/>
      <c r="Q34" s="13"/>
    </row>
    <row r="35" spans="1:19" ht="26" customHeight="1">
      <c r="A35" s="1"/>
      <c r="B35" s="28">
        <f t="shared" si="2"/>
        <v>15</v>
      </c>
      <c r="C35" s="79" t="s">
        <v>69</v>
      </c>
      <c r="D35" s="106">
        <v>3</v>
      </c>
      <c r="E35" s="48" t="s">
        <v>117</v>
      </c>
      <c r="F35" s="109">
        <v>37.520000000000003</v>
      </c>
      <c r="G35" s="109">
        <v>7.34</v>
      </c>
      <c r="H35" s="109">
        <v>44.86</v>
      </c>
      <c r="I35" s="44" t="s">
        <v>51</v>
      </c>
      <c r="J35" s="47"/>
      <c r="K35" s="111">
        <v>1750</v>
      </c>
      <c r="L35" s="111">
        <v>78505</v>
      </c>
      <c r="M35" s="95">
        <v>1550</v>
      </c>
      <c r="N35" s="82">
        <f t="shared" si="0"/>
        <v>69533</v>
      </c>
      <c r="O35" s="101">
        <f>N35-L35</f>
        <v>-8972</v>
      </c>
      <c r="P35" s="102">
        <f>O35/L35</f>
        <v>-0.11428571428571428</v>
      </c>
      <c r="Q35" s="13"/>
    </row>
    <row r="36" spans="1:19" ht="26" customHeight="1">
      <c r="A36" s="1"/>
      <c r="B36" s="28">
        <f t="shared" si="2"/>
        <v>16</v>
      </c>
      <c r="C36" s="79" t="s">
        <v>74</v>
      </c>
      <c r="D36" s="106">
        <v>4</v>
      </c>
      <c r="E36" s="48" t="s">
        <v>117</v>
      </c>
      <c r="F36" s="109">
        <v>43.71</v>
      </c>
      <c r="G36" s="109">
        <v>8.0500000000000007</v>
      </c>
      <c r="H36" s="109">
        <v>51.76</v>
      </c>
      <c r="I36" s="44" t="s">
        <v>51</v>
      </c>
      <c r="J36" s="48"/>
      <c r="K36" s="113">
        <v>1900</v>
      </c>
      <c r="L36" s="113">
        <v>98344</v>
      </c>
      <c r="M36" s="86">
        <v>1500</v>
      </c>
      <c r="N36" s="86">
        <f t="shared" si="0"/>
        <v>77640</v>
      </c>
      <c r="O36" s="101">
        <f>N36-L36</f>
        <v>-20704</v>
      </c>
      <c r="P36" s="102">
        <f>O36/L36</f>
        <v>-0.21052631578947367</v>
      </c>
      <c r="Q36" s="13"/>
    </row>
    <row r="37" spans="1:19" ht="26" customHeight="1">
      <c r="A37" s="1"/>
      <c r="B37" s="28">
        <f t="shared" si="2"/>
        <v>17</v>
      </c>
      <c r="C37" s="79" t="s">
        <v>72</v>
      </c>
      <c r="D37" s="106">
        <v>3</v>
      </c>
      <c r="E37" s="48" t="s">
        <v>109</v>
      </c>
      <c r="F37" s="109">
        <v>52.93</v>
      </c>
      <c r="G37" s="109">
        <v>10.36</v>
      </c>
      <c r="H37" s="109">
        <v>63.29</v>
      </c>
      <c r="I37" s="55" t="s">
        <v>73</v>
      </c>
      <c r="J37" s="48"/>
      <c r="K37" s="111">
        <v>1550</v>
      </c>
      <c r="L37" s="111">
        <v>98099.5</v>
      </c>
      <c r="M37" s="86">
        <v>1350</v>
      </c>
      <c r="N37" s="86">
        <f t="shared" si="0"/>
        <v>85441.5</v>
      </c>
      <c r="O37" s="101">
        <f>N37-L37</f>
        <v>-12658</v>
      </c>
      <c r="P37" s="102">
        <f>O37/L37</f>
        <v>-0.12903225806451613</v>
      </c>
      <c r="Q37" s="13"/>
      <c r="R37" s="35"/>
      <c r="S37" s="36"/>
    </row>
    <row r="38" spans="1:19" ht="26" customHeight="1">
      <c r="A38" s="1"/>
      <c r="B38" s="28">
        <f t="shared" si="2"/>
        <v>18</v>
      </c>
      <c r="C38" s="79" t="s">
        <v>75</v>
      </c>
      <c r="D38" s="106">
        <v>2</v>
      </c>
      <c r="E38" s="48" t="s">
        <v>109</v>
      </c>
      <c r="F38" s="109">
        <v>60.27</v>
      </c>
      <c r="G38" s="109">
        <v>11.11</v>
      </c>
      <c r="H38" s="109">
        <v>71.38</v>
      </c>
      <c r="I38" s="44" t="s">
        <v>51</v>
      </c>
      <c r="J38" s="48"/>
      <c r="K38" s="112">
        <v>1400</v>
      </c>
      <c r="L38" s="112">
        <v>99932</v>
      </c>
      <c r="M38" s="87">
        <v>1250</v>
      </c>
      <c r="N38" s="87">
        <f t="shared" si="0"/>
        <v>89225</v>
      </c>
      <c r="O38" s="101">
        <f>N38-L38</f>
        <v>-10707</v>
      </c>
      <c r="P38" s="102">
        <f>O38/L38</f>
        <v>-0.10714285714285714</v>
      </c>
      <c r="Q38" s="13"/>
    </row>
    <row r="39" spans="1:19" ht="26" customHeight="1">
      <c r="A39" s="1"/>
      <c r="B39" s="28">
        <f t="shared" si="2"/>
        <v>19</v>
      </c>
      <c r="C39" s="79" t="s">
        <v>71</v>
      </c>
      <c r="D39" s="106">
        <v>3</v>
      </c>
      <c r="E39" s="48" t="s">
        <v>109</v>
      </c>
      <c r="F39" s="109">
        <v>53.34</v>
      </c>
      <c r="G39" s="109">
        <v>10.44</v>
      </c>
      <c r="H39" s="109">
        <v>63.78</v>
      </c>
      <c r="I39" s="44" t="s">
        <v>51</v>
      </c>
      <c r="J39" s="47"/>
      <c r="K39" s="81"/>
      <c r="L39" s="81"/>
      <c r="M39" s="81"/>
      <c r="N39" s="78" t="s">
        <v>23</v>
      </c>
      <c r="O39" s="103"/>
      <c r="P39" s="102"/>
      <c r="Q39" s="13"/>
    </row>
    <row r="40" spans="1:19" ht="26" customHeight="1">
      <c r="A40" s="1"/>
      <c r="B40" s="28">
        <f t="shared" si="2"/>
        <v>20</v>
      </c>
      <c r="C40" s="79" t="s">
        <v>77</v>
      </c>
      <c r="D40" s="106">
        <v>3</v>
      </c>
      <c r="E40" s="48" t="s">
        <v>109</v>
      </c>
      <c r="F40" s="109">
        <v>60.27</v>
      </c>
      <c r="G40" s="109">
        <v>11.11</v>
      </c>
      <c r="H40" s="109">
        <v>71.38</v>
      </c>
      <c r="I40" s="45" t="s">
        <v>51</v>
      </c>
      <c r="J40" s="48"/>
      <c r="K40" s="113">
        <v>1500</v>
      </c>
      <c r="L40" s="113">
        <v>107070</v>
      </c>
      <c r="M40" s="88">
        <v>1350</v>
      </c>
      <c r="N40" s="88">
        <f t="shared" si="0"/>
        <v>96363</v>
      </c>
      <c r="O40" s="101">
        <f>N40-L40</f>
        <v>-10707</v>
      </c>
      <c r="P40" s="102">
        <f>O40/L40</f>
        <v>-0.1</v>
      </c>
      <c r="Q40" s="13"/>
      <c r="R40" s="42"/>
    </row>
    <row r="41" spans="1:19" ht="26" customHeight="1">
      <c r="A41" s="1"/>
      <c r="B41" s="28">
        <f t="shared" si="2"/>
        <v>21</v>
      </c>
      <c r="C41" s="79" t="s">
        <v>78</v>
      </c>
      <c r="D41" s="106">
        <v>4</v>
      </c>
      <c r="E41" s="48" t="s">
        <v>109</v>
      </c>
      <c r="F41" s="109">
        <v>57.69</v>
      </c>
      <c r="G41" s="109">
        <v>10.02</v>
      </c>
      <c r="H41" s="109">
        <v>67.709999999999994</v>
      </c>
      <c r="I41" s="44" t="s">
        <v>61</v>
      </c>
      <c r="J41" s="48"/>
      <c r="K41" s="111">
        <v>1850</v>
      </c>
      <c r="L41" s="111">
        <v>125263.5</v>
      </c>
      <c r="M41" s="86">
        <v>1500</v>
      </c>
      <c r="N41" s="86">
        <f t="shared" si="0"/>
        <v>101564.99999999999</v>
      </c>
      <c r="O41" s="101">
        <f>N41-L41</f>
        <v>-23698.500000000015</v>
      </c>
      <c r="P41" s="102">
        <f>O41/L41</f>
        <v>-0.18918918918918931</v>
      </c>
      <c r="Q41" s="13"/>
    </row>
    <row r="42" spans="1:19" ht="26" customHeight="1">
      <c r="A42" s="1"/>
      <c r="B42" s="28">
        <f t="shared" si="2"/>
        <v>22</v>
      </c>
      <c r="C42" s="79" t="s">
        <v>76</v>
      </c>
      <c r="D42" s="106">
        <v>4</v>
      </c>
      <c r="E42" s="48" t="s">
        <v>109</v>
      </c>
      <c r="F42" s="109">
        <v>54.230000000000004</v>
      </c>
      <c r="G42" s="109">
        <v>9.41</v>
      </c>
      <c r="H42" s="109">
        <v>63.64</v>
      </c>
      <c r="I42" s="45" t="s">
        <v>51</v>
      </c>
      <c r="J42" s="48"/>
      <c r="K42" s="112">
        <v>1890</v>
      </c>
      <c r="L42" s="112">
        <v>120279.6</v>
      </c>
      <c r="M42" s="87">
        <v>1600</v>
      </c>
      <c r="N42" s="87">
        <f t="shared" si="0"/>
        <v>101824</v>
      </c>
      <c r="O42" s="101">
        <f>N42-L42</f>
        <v>-18455.600000000006</v>
      </c>
      <c r="P42" s="102">
        <f>O42/L42</f>
        <v>-0.15343915343915349</v>
      </c>
      <c r="Q42" s="13"/>
    </row>
    <row r="43" spans="1:19" ht="26" customHeight="1">
      <c r="A43" s="1"/>
      <c r="B43" s="28">
        <f t="shared" si="2"/>
        <v>23</v>
      </c>
      <c r="C43" s="79" t="s">
        <v>79</v>
      </c>
      <c r="D43" s="106">
        <v>4</v>
      </c>
      <c r="E43" s="48" t="s">
        <v>109</v>
      </c>
      <c r="F43" s="109">
        <v>56.800000000000004</v>
      </c>
      <c r="G43" s="109">
        <v>10.47</v>
      </c>
      <c r="H43" s="109">
        <v>67.27</v>
      </c>
      <c r="I43" s="55" t="s">
        <v>73</v>
      </c>
      <c r="J43" s="47"/>
      <c r="K43" s="81"/>
      <c r="L43" s="81"/>
      <c r="M43" s="81">
        <v>1650</v>
      </c>
      <c r="N43" s="81">
        <f t="shared" si="0"/>
        <v>110995.5</v>
      </c>
      <c r="O43" s="103"/>
      <c r="P43" s="102"/>
      <c r="Q43" s="13"/>
    </row>
    <row r="44" spans="1:19" ht="26" customHeight="1">
      <c r="A44" s="1"/>
      <c r="B44" s="28">
        <f t="shared" si="2"/>
        <v>24</v>
      </c>
      <c r="C44" s="79" t="s">
        <v>17</v>
      </c>
      <c r="D44" s="106">
        <v>1</v>
      </c>
      <c r="E44" s="48" t="s">
        <v>109</v>
      </c>
      <c r="F44" s="109">
        <v>66.56</v>
      </c>
      <c r="G44" s="109">
        <v>12.27</v>
      </c>
      <c r="H44" s="109">
        <v>78.83</v>
      </c>
      <c r="I44" s="55" t="s">
        <v>80</v>
      </c>
      <c r="J44" s="47" t="s">
        <v>115</v>
      </c>
      <c r="K44" s="81"/>
      <c r="L44" s="81"/>
      <c r="M44" s="81">
        <v>1600</v>
      </c>
      <c r="N44" s="81">
        <f t="shared" si="0"/>
        <v>126128</v>
      </c>
      <c r="O44" s="103"/>
      <c r="P44" s="102"/>
      <c r="Q44" s="13"/>
    </row>
    <row r="45" spans="1:19" ht="26" customHeight="1">
      <c r="A45" s="1"/>
      <c r="B45" s="28">
        <f t="shared" si="2"/>
        <v>25</v>
      </c>
      <c r="C45" s="79" t="s">
        <v>82</v>
      </c>
      <c r="D45" s="106">
        <v>4</v>
      </c>
      <c r="E45" s="48" t="s">
        <v>63</v>
      </c>
      <c r="F45" s="109">
        <v>64.180000000000007</v>
      </c>
      <c r="G45" s="109">
        <v>11.82</v>
      </c>
      <c r="H45" s="109">
        <v>76</v>
      </c>
      <c r="I45" s="44" t="s">
        <v>51</v>
      </c>
      <c r="J45" s="48"/>
      <c r="K45" s="84"/>
      <c r="L45" s="84"/>
      <c r="M45" s="89">
        <v>1700</v>
      </c>
      <c r="N45" s="89">
        <f t="shared" si="0"/>
        <v>129200</v>
      </c>
      <c r="O45" s="101"/>
      <c r="P45" s="102"/>
      <c r="Q45" s="13"/>
    </row>
    <row r="46" spans="1:19" ht="26" customHeight="1">
      <c r="A46" s="1"/>
      <c r="B46" s="28">
        <f t="shared" si="2"/>
        <v>26</v>
      </c>
      <c r="C46" s="79" t="s">
        <v>18</v>
      </c>
      <c r="D46" s="106">
        <v>2</v>
      </c>
      <c r="E46" s="48" t="s">
        <v>109</v>
      </c>
      <c r="F46" s="109">
        <v>66.56</v>
      </c>
      <c r="G46" s="109">
        <v>12.49</v>
      </c>
      <c r="H46" s="109">
        <v>79.05</v>
      </c>
      <c r="I46" s="55" t="s">
        <v>80</v>
      </c>
      <c r="J46" s="48"/>
      <c r="K46" s="81"/>
      <c r="L46" s="81"/>
      <c r="M46" s="94">
        <v>1650</v>
      </c>
      <c r="N46" s="81">
        <f t="shared" si="0"/>
        <v>130432.5</v>
      </c>
      <c r="O46" s="101"/>
      <c r="P46" s="102"/>
      <c r="Q46" s="13"/>
    </row>
    <row r="47" spans="1:19" ht="26" customHeight="1">
      <c r="A47" s="1"/>
      <c r="B47" s="28">
        <f t="shared" si="2"/>
        <v>27</v>
      </c>
      <c r="C47" s="79" t="s">
        <v>83</v>
      </c>
      <c r="D47" s="106">
        <v>1</v>
      </c>
      <c r="E47" s="48" t="s">
        <v>109</v>
      </c>
      <c r="F47" s="109">
        <v>59</v>
      </c>
      <c r="G47" s="109">
        <v>10.45</v>
      </c>
      <c r="H47" s="109">
        <v>69.45</v>
      </c>
      <c r="I47" s="55" t="s">
        <v>81</v>
      </c>
      <c r="J47" s="46" t="s">
        <v>54</v>
      </c>
      <c r="K47" s="89"/>
      <c r="L47" s="89"/>
      <c r="M47" s="81">
        <v>1950</v>
      </c>
      <c r="N47" s="81">
        <f t="shared" ref="N47:N72" si="3">M47*H47</f>
        <v>135427.5</v>
      </c>
      <c r="O47" s="101"/>
      <c r="P47" s="102"/>
      <c r="Q47" s="13"/>
    </row>
    <row r="48" spans="1:19" ht="26" customHeight="1">
      <c r="A48" s="1"/>
      <c r="B48" s="28">
        <f t="shared" si="2"/>
        <v>28</v>
      </c>
      <c r="C48" s="79" t="s">
        <v>84</v>
      </c>
      <c r="D48" s="106">
        <v>1</v>
      </c>
      <c r="E48" s="48" t="s">
        <v>110</v>
      </c>
      <c r="F48" s="109">
        <v>92.15</v>
      </c>
      <c r="G48" s="109">
        <v>17.329999999999998</v>
      </c>
      <c r="H48" s="109">
        <v>109.48</v>
      </c>
      <c r="I48" s="44" t="s">
        <v>51</v>
      </c>
      <c r="J48" s="48"/>
      <c r="K48" s="83"/>
      <c r="L48" s="83"/>
      <c r="M48" s="81">
        <v>1250</v>
      </c>
      <c r="N48" s="81">
        <f t="shared" si="3"/>
        <v>136850</v>
      </c>
      <c r="O48" s="101"/>
      <c r="P48" s="102"/>
      <c r="Q48" s="13"/>
    </row>
    <row r="49" spans="1:17" ht="26" customHeight="1">
      <c r="A49" s="1"/>
      <c r="B49" s="28">
        <f t="shared" si="2"/>
        <v>29</v>
      </c>
      <c r="C49" s="79" t="s">
        <v>19</v>
      </c>
      <c r="D49" s="106">
        <v>2</v>
      </c>
      <c r="E49" s="51" t="s">
        <v>108</v>
      </c>
      <c r="F49" s="109">
        <v>69.23</v>
      </c>
      <c r="G49" s="109">
        <v>13</v>
      </c>
      <c r="H49" s="109">
        <f>F49+G49</f>
        <v>82.23</v>
      </c>
      <c r="I49" s="55" t="s">
        <v>80</v>
      </c>
      <c r="J49" s="49" t="s">
        <v>116</v>
      </c>
      <c r="K49" s="81"/>
      <c r="L49" s="81"/>
      <c r="M49" s="94">
        <v>1700</v>
      </c>
      <c r="N49" s="81">
        <f t="shared" si="3"/>
        <v>139791</v>
      </c>
      <c r="O49" s="101"/>
      <c r="P49" s="102"/>
      <c r="Q49" s="13"/>
    </row>
    <row r="50" spans="1:17" ht="26" customHeight="1">
      <c r="A50" s="1"/>
      <c r="B50" s="28">
        <f t="shared" si="2"/>
        <v>30</v>
      </c>
      <c r="C50" s="79" t="s">
        <v>22</v>
      </c>
      <c r="D50" s="106">
        <v>3</v>
      </c>
      <c r="E50" s="51" t="s">
        <v>108</v>
      </c>
      <c r="F50" s="109">
        <v>66.56</v>
      </c>
      <c r="G50" s="109">
        <v>12.49</v>
      </c>
      <c r="H50" s="109">
        <f>F50+G50</f>
        <v>79.05</v>
      </c>
      <c r="I50" s="55" t="s">
        <v>80</v>
      </c>
      <c r="J50" s="48"/>
      <c r="K50" s="113">
        <f>L50/H50</f>
        <v>2122.6818469323216</v>
      </c>
      <c r="L50" s="113">
        <v>167798</v>
      </c>
      <c r="M50" s="90">
        <v>1800</v>
      </c>
      <c r="N50" s="90">
        <f t="shared" si="3"/>
        <v>142290</v>
      </c>
      <c r="O50" s="101">
        <f>N50-L50</f>
        <v>-25508</v>
      </c>
      <c r="P50" s="102">
        <f>O50/L50</f>
        <v>-0.15201611461400016</v>
      </c>
      <c r="Q50" s="13"/>
    </row>
    <row r="51" spans="1:17" ht="26" customHeight="1">
      <c r="A51" s="1"/>
      <c r="B51" s="28">
        <f t="shared" si="2"/>
        <v>31</v>
      </c>
      <c r="C51" s="79" t="s">
        <v>85</v>
      </c>
      <c r="D51" s="106">
        <v>1</v>
      </c>
      <c r="E51" s="51" t="s">
        <v>108</v>
      </c>
      <c r="F51" s="108">
        <v>59.01</v>
      </c>
      <c r="G51" s="108">
        <v>10.45</v>
      </c>
      <c r="H51" s="108">
        <v>69.459999999999994</v>
      </c>
      <c r="I51" s="55" t="s">
        <v>81</v>
      </c>
      <c r="J51" s="46" t="s">
        <v>54</v>
      </c>
      <c r="K51" s="81"/>
      <c r="L51" s="81"/>
      <c r="M51" s="81">
        <v>2050</v>
      </c>
      <c r="N51" s="81">
        <f t="shared" si="3"/>
        <v>142393</v>
      </c>
      <c r="O51" s="101"/>
      <c r="P51" s="102"/>
      <c r="Q51" s="13"/>
    </row>
    <row r="52" spans="1:17" ht="26" customHeight="1">
      <c r="A52" s="1"/>
      <c r="B52" s="28">
        <f t="shared" si="2"/>
        <v>32</v>
      </c>
      <c r="C52" s="79" t="s">
        <v>91</v>
      </c>
      <c r="D52" s="106">
        <v>2</v>
      </c>
      <c r="E52" s="48" t="s">
        <v>110</v>
      </c>
      <c r="F52" s="109">
        <v>92.15</v>
      </c>
      <c r="G52" s="109">
        <v>17.68</v>
      </c>
      <c r="H52" s="109">
        <v>109.83</v>
      </c>
      <c r="I52" s="44" t="s">
        <v>51</v>
      </c>
      <c r="J52" s="48"/>
      <c r="K52" s="111">
        <v>1650</v>
      </c>
      <c r="L52" s="111">
        <v>181219.5</v>
      </c>
      <c r="M52" s="91">
        <v>1350</v>
      </c>
      <c r="N52" s="91">
        <f t="shared" si="3"/>
        <v>148270.5</v>
      </c>
      <c r="O52" s="101">
        <f>N52-L52</f>
        <v>-32949</v>
      </c>
      <c r="P52" s="102">
        <f>O52/L52</f>
        <v>-0.18181818181818182</v>
      </c>
      <c r="Q52" s="13"/>
    </row>
    <row r="53" spans="1:17" ht="26" customHeight="1">
      <c r="A53" s="1"/>
      <c r="B53" s="28">
        <f t="shared" si="2"/>
        <v>33</v>
      </c>
      <c r="C53" s="79" t="s">
        <v>20</v>
      </c>
      <c r="D53" s="106">
        <v>3</v>
      </c>
      <c r="E53" s="51" t="s">
        <v>108</v>
      </c>
      <c r="F53" s="109">
        <v>69.23</v>
      </c>
      <c r="G53" s="109">
        <v>13.02</v>
      </c>
      <c r="H53" s="109">
        <f>F53+G53</f>
        <v>82.25</v>
      </c>
      <c r="I53" s="55" t="s">
        <v>80</v>
      </c>
      <c r="J53" s="48"/>
      <c r="K53" s="112">
        <f>L53/H53</f>
        <v>2087.5744680851062</v>
      </c>
      <c r="L53" s="112">
        <v>171703</v>
      </c>
      <c r="M53" s="90">
        <v>1850</v>
      </c>
      <c r="N53" s="90">
        <f t="shared" si="3"/>
        <v>152162.5</v>
      </c>
      <c r="O53" s="101">
        <f>N53-L53</f>
        <v>-19540.5</v>
      </c>
      <c r="P53" s="102">
        <f>O53/L53</f>
        <v>-0.11380406865343064</v>
      </c>
      <c r="Q53" s="13"/>
    </row>
    <row r="54" spans="1:17" ht="26" customHeight="1">
      <c r="A54" s="1"/>
      <c r="B54" s="28">
        <f t="shared" si="2"/>
        <v>34</v>
      </c>
      <c r="C54" s="79" t="s">
        <v>21</v>
      </c>
      <c r="D54" s="106">
        <v>1</v>
      </c>
      <c r="E54" s="51" t="s">
        <v>108</v>
      </c>
      <c r="F54" s="109">
        <v>62.9</v>
      </c>
      <c r="G54" s="109">
        <v>11.59</v>
      </c>
      <c r="H54" s="109">
        <v>74.489999999999995</v>
      </c>
      <c r="I54" s="55" t="s">
        <v>112</v>
      </c>
      <c r="J54" s="47"/>
      <c r="K54" s="81"/>
      <c r="L54" s="81"/>
      <c r="M54" s="94">
        <v>2050</v>
      </c>
      <c r="N54" s="81">
        <f t="shared" si="3"/>
        <v>152704.5</v>
      </c>
      <c r="O54" s="101"/>
      <c r="P54" s="102"/>
      <c r="Q54" s="13"/>
    </row>
    <row r="55" spans="1:17" ht="26" customHeight="1">
      <c r="A55" s="1"/>
      <c r="B55" s="28">
        <f t="shared" si="2"/>
        <v>35</v>
      </c>
      <c r="C55" s="79" t="s">
        <v>94</v>
      </c>
      <c r="D55" s="106">
        <v>3</v>
      </c>
      <c r="E55" s="48" t="s">
        <v>110</v>
      </c>
      <c r="F55" s="109">
        <v>92.15</v>
      </c>
      <c r="G55" s="109">
        <v>17.68</v>
      </c>
      <c r="H55" s="109">
        <v>109.83</v>
      </c>
      <c r="I55" s="45" t="s">
        <v>51</v>
      </c>
      <c r="J55" s="48"/>
      <c r="K55" s="113">
        <v>1700</v>
      </c>
      <c r="L55" s="113">
        <v>186711</v>
      </c>
      <c r="M55" s="91">
        <v>1450</v>
      </c>
      <c r="N55" s="91">
        <f t="shared" si="3"/>
        <v>159253.5</v>
      </c>
      <c r="O55" s="101">
        <f>N55-L55</f>
        <v>-27457.5</v>
      </c>
      <c r="P55" s="102">
        <f>O55/L55</f>
        <v>-0.14705882352941177</v>
      </c>
      <c r="Q55" s="13"/>
    </row>
    <row r="56" spans="1:17" ht="26" customHeight="1">
      <c r="A56" s="1"/>
      <c r="B56" s="28">
        <f t="shared" si="2"/>
        <v>36</v>
      </c>
      <c r="C56" s="79" t="s">
        <v>86</v>
      </c>
      <c r="D56" s="106">
        <v>1</v>
      </c>
      <c r="E56" s="51" t="s">
        <v>108</v>
      </c>
      <c r="F56" s="109">
        <v>64.150000000000006</v>
      </c>
      <c r="G56" s="109">
        <v>11.48</v>
      </c>
      <c r="H56" s="109">
        <v>75.63</v>
      </c>
      <c r="I56" s="55" t="s">
        <v>81</v>
      </c>
      <c r="J56" s="46" t="s">
        <v>54</v>
      </c>
      <c r="K56" s="81"/>
      <c r="L56" s="81"/>
      <c r="M56" s="81">
        <v>2050</v>
      </c>
      <c r="N56" s="81">
        <f t="shared" si="3"/>
        <v>155041.5</v>
      </c>
      <c r="O56" s="101"/>
      <c r="P56" s="102"/>
      <c r="Q56" s="13"/>
    </row>
    <row r="57" spans="1:17" ht="26" customHeight="1">
      <c r="A57" s="1"/>
      <c r="B57" s="28">
        <f t="shared" si="2"/>
        <v>37</v>
      </c>
      <c r="C57" s="79" t="s">
        <v>92</v>
      </c>
      <c r="D57" s="106">
        <v>4</v>
      </c>
      <c r="E57" s="48" t="s">
        <v>110</v>
      </c>
      <c r="F57" s="109">
        <v>84.03</v>
      </c>
      <c r="G57" s="109">
        <v>15.19</v>
      </c>
      <c r="H57" s="109">
        <v>99.22</v>
      </c>
      <c r="I57" s="45" t="s">
        <v>51</v>
      </c>
      <c r="J57" s="48"/>
      <c r="K57" s="111">
        <v>1850</v>
      </c>
      <c r="L57" s="111">
        <v>183557</v>
      </c>
      <c r="M57" s="91">
        <v>1600</v>
      </c>
      <c r="N57" s="91">
        <f t="shared" si="3"/>
        <v>158752</v>
      </c>
      <c r="O57" s="101">
        <f>N57-L57</f>
        <v>-24805</v>
      </c>
      <c r="P57" s="102">
        <f>O57/L57</f>
        <v>-0.13513513513513514</v>
      </c>
      <c r="Q57" s="13"/>
    </row>
    <row r="58" spans="1:17" ht="26" customHeight="1">
      <c r="A58" s="1"/>
      <c r="B58" s="28">
        <f t="shared" si="2"/>
        <v>38</v>
      </c>
      <c r="C58" s="79" t="s">
        <v>87</v>
      </c>
      <c r="D58" s="106">
        <v>2</v>
      </c>
      <c r="E58" s="51" t="s">
        <v>108</v>
      </c>
      <c r="F58" s="109">
        <v>64.150000000000006</v>
      </c>
      <c r="G58" s="109">
        <v>11.95</v>
      </c>
      <c r="H58" s="109">
        <v>76.099999999999994</v>
      </c>
      <c r="I58" s="55" t="s">
        <v>81</v>
      </c>
      <c r="J58" s="46" t="s">
        <v>54</v>
      </c>
      <c r="K58" s="83"/>
      <c r="L58" s="83"/>
      <c r="M58" s="83">
        <v>2150</v>
      </c>
      <c r="N58" s="83">
        <f t="shared" si="3"/>
        <v>163615</v>
      </c>
      <c r="O58" s="101"/>
      <c r="P58" s="102"/>
      <c r="Q58" s="13"/>
    </row>
    <row r="59" spans="1:17" ht="26" customHeight="1">
      <c r="A59" s="1"/>
      <c r="B59" s="28">
        <f t="shared" si="2"/>
        <v>39</v>
      </c>
      <c r="C59" s="79" t="s">
        <v>89</v>
      </c>
      <c r="D59" s="106">
        <v>4</v>
      </c>
      <c r="E59" s="51" t="s">
        <v>108</v>
      </c>
      <c r="F59" s="109">
        <v>64.150000000000006</v>
      </c>
      <c r="G59" s="109">
        <v>11.26</v>
      </c>
      <c r="H59" s="109">
        <v>75.41</v>
      </c>
      <c r="I59" s="55" t="s">
        <v>113</v>
      </c>
      <c r="J59" s="47"/>
      <c r="K59" s="111">
        <v>2400</v>
      </c>
      <c r="L59" s="111">
        <v>180984</v>
      </c>
      <c r="M59" s="90">
        <v>2250</v>
      </c>
      <c r="N59" s="90">
        <f t="shared" si="3"/>
        <v>169672.5</v>
      </c>
      <c r="O59" s="103">
        <f>N59-L59</f>
        <v>-11311.5</v>
      </c>
      <c r="P59" s="102">
        <f>O59/L59</f>
        <v>-6.25E-2</v>
      </c>
      <c r="Q59" s="13"/>
    </row>
    <row r="60" spans="1:17" ht="26" customHeight="1">
      <c r="A60" s="1"/>
      <c r="B60" s="28">
        <f t="shared" si="2"/>
        <v>40</v>
      </c>
      <c r="C60" s="79" t="s">
        <v>88</v>
      </c>
      <c r="D60" s="106">
        <v>1</v>
      </c>
      <c r="E60" s="51" t="s">
        <v>118</v>
      </c>
      <c r="F60" s="109">
        <v>68.709999999999994</v>
      </c>
      <c r="G60" s="109">
        <v>12.16</v>
      </c>
      <c r="H60" s="109">
        <v>80.86999999999999</v>
      </c>
      <c r="I60" s="55" t="s">
        <v>81</v>
      </c>
      <c r="J60" s="49" t="s">
        <v>54</v>
      </c>
      <c r="K60" s="81"/>
      <c r="L60" s="81"/>
      <c r="M60" s="98">
        <v>2150</v>
      </c>
      <c r="N60" s="89">
        <f t="shared" si="3"/>
        <v>173870.49999999997</v>
      </c>
      <c r="O60" s="101"/>
      <c r="P60" s="102"/>
      <c r="Q60" s="13"/>
    </row>
    <row r="61" spans="1:17" ht="26" customHeight="1">
      <c r="A61" s="1"/>
      <c r="B61" s="28">
        <f t="shared" si="2"/>
        <v>41</v>
      </c>
      <c r="C61" s="79" t="s">
        <v>93</v>
      </c>
      <c r="D61" s="106">
        <v>1</v>
      </c>
      <c r="E61" s="51" t="s">
        <v>108</v>
      </c>
      <c r="F61" s="109">
        <v>76.11</v>
      </c>
      <c r="G61" s="109">
        <v>14.02</v>
      </c>
      <c r="H61" s="109">
        <v>90.13</v>
      </c>
      <c r="I61" s="55" t="s">
        <v>81</v>
      </c>
      <c r="J61" s="46" t="s">
        <v>54</v>
      </c>
      <c r="K61" s="113">
        <v>2050</v>
      </c>
      <c r="L61" s="113">
        <v>184766.5</v>
      </c>
      <c r="M61" s="90">
        <v>1950</v>
      </c>
      <c r="N61" s="90">
        <f t="shared" si="3"/>
        <v>175753.5</v>
      </c>
      <c r="O61" s="101">
        <f>N61-L61</f>
        <v>-9013</v>
      </c>
      <c r="P61" s="102">
        <f>O61/L61</f>
        <v>-4.878048780487805E-2</v>
      </c>
      <c r="Q61" s="13"/>
    </row>
    <row r="62" spans="1:17" ht="26" customHeight="1">
      <c r="A62" s="1"/>
      <c r="B62" s="28">
        <f t="shared" si="2"/>
        <v>42</v>
      </c>
      <c r="C62" s="79" t="s">
        <v>95</v>
      </c>
      <c r="D62" s="106">
        <v>3</v>
      </c>
      <c r="E62" s="51" t="s">
        <v>108</v>
      </c>
      <c r="F62" s="109">
        <v>70.37</v>
      </c>
      <c r="G62" s="109">
        <v>13.5</v>
      </c>
      <c r="H62" s="109">
        <v>83.87</v>
      </c>
      <c r="I62" s="55" t="s">
        <v>90</v>
      </c>
      <c r="J62" s="48"/>
      <c r="K62" s="111">
        <v>2250</v>
      </c>
      <c r="L62" s="111">
        <v>188707.5</v>
      </c>
      <c r="M62" s="90">
        <v>2100</v>
      </c>
      <c r="N62" s="90">
        <f t="shared" si="3"/>
        <v>176127</v>
      </c>
      <c r="O62" s="101">
        <f>N62-L62</f>
        <v>-12580.5</v>
      </c>
      <c r="P62" s="102">
        <f>O62/L62</f>
        <v>-6.6666666666666666E-2</v>
      </c>
      <c r="Q62" s="13"/>
    </row>
    <row r="63" spans="1:17" ht="26" customHeight="1">
      <c r="A63" s="1"/>
      <c r="B63" s="28">
        <f t="shared" si="2"/>
        <v>43</v>
      </c>
      <c r="C63" s="79" t="s">
        <v>96</v>
      </c>
      <c r="D63" s="106">
        <v>2</v>
      </c>
      <c r="E63" s="51" t="s">
        <v>118</v>
      </c>
      <c r="F63" s="109">
        <v>68.709999999999994</v>
      </c>
      <c r="G63" s="109">
        <v>12.41</v>
      </c>
      <c r="H63" s="109">
        <v>81.11999999999999</v>
      </c>
      <c r="I63" s="55" t="s">
        <v>90</v>
      </c>
      <c r="J63" s="48"/>
      <c r="K63" s="111">
        <v>2450</v>
      </c>
      <c r="L63" s="111">
        <v>198744</v>
      </c>
      <c r="M63" s="90">
        <v>2250</v>
      </c>
      <c r="N63" s="90">
        <f t="shared" si="3"/>
        <v>182519.99999999997</v>
      </c>
      <c r="O63" s="101">
        <f>N63-L63</f>
        <v>-16224.000000000029</v>
      </c>
      <c r="P63" s="102">
        <f>O63/L63</f>
        <v>-8.1632653061224636E-2</v>
      </c>
      <c r="Q63" s="13"/>
    </row>
    <row r="64" spans="1:17" ht="26" customHeight="1">
      <c r="A64" s="1"/>
      <c r="B64" s="28">
        <f t="shared" si="2"/>
        <v>44</v>
      </c>
      <c r="C64" s="79" t="s">
        <v>97</v>
      </c>
      <c r="D64" s="106">
        <v>4</v>
      </c>
      <c r="E64" s="51" t="s">
        <v>108</v>
      </c>
      <c r="F64" s="109">
        <v>70.37</v>
      </c>
      <c r="G64" s="109">
        <v>12.72</v>
      </c>
      <c r="H64" s="109">
        <v>83.09</v>
      </c>
      <c r="I64" s="55" t="s">
        <v>90</v>
      </c>
      <c r="J64" s="48"/>
      <c r="K64" s="111">
        <v>2400</v>
      </c>
      <c r="L64" s="111">
        <v>199416</v>
      </c>
      <c r="M64" s="90">
        <v>2250</v>
      </c>
      <c r="N64" s="90">
        <f t="shared" si="3"/>
        <v>186952.5</v>
      </c>
      <c r="O64" s="101">
        <f>N64-L64</f>
        <v>-12463.5</v>
      </c>
      <c r="P64" s="102">
        <f>O64/L64</f>
        <v>-6.25E-2</v>
      </c>
      <c r="Q64" s="13"/>
    </row>
    <row r="65" spans="1:17" ht="41" customHeight="1">
      <c r="A65" s="1"/>
      <c r="B65" s="28">
        <f t="shared" si="2"/>
        <v>45</v>
      </c>
      <c r="C65" s="79" t="s">
        <v>99</v>
      </c>
      <c r="D65" s="106">
        <v>3</v>
      </c>
      <c r="E65" s="48" t="s">
        <v>110</v>
      </c>
      <c r="F65" s="109">
        <v>97.97</v>
      </c>
      <c r="G65" s="109">
        <v>18.239999999999998</v>
      </c>
      <c r="H65" s="109">
        <v>116.21</v>
      </c>
      <c r="I65" s="55" t="s">
        <v>98</v>
      </c>
      <c r="J65" s="48"/>
      <c r="K65" s="81"/>
      <c r="L65" s="81"/>
      <c r="M65" s="81">
        <v>2100</v>
      </c>
      <c r="N65" s="81">
        <f t="shared" si="3"/>
        <v>244041</v>
      </c>
      <c r="O65" s="101"/>
      <c r="P65" s="102"/>
      <c r="Q65" s="13"/>
    </row>
    <row r="66" spans="1:17" ht="26" customHeight="1">
      <c r="A66" s="1"/>
      <c r="B66" s="28">
        <f t="shared" si="2"/>
        <v>46</v>
      </c>
      <c r="C66" s="79" t="s">
        <v>101</v>
      </c>
      <c r="D66" s="106">
        <v>3</v>
      </c>
      <c r="E66" s="48" t="s">
        <v>110</v>
      </c>
      <c r="F66" s="108">
        <v>86.94</v>
      </c>
      <c r="G66" s="108">
        <v>15.71</v>
      </c>
      <c r="H66" s="108">
        <v>102.65</v>
      </c>
      <c r="I66" s="55" t="s">
        <v>90</v>
      </c>
      <c r="J66" s="48"/>
      <c r="K66" s="111">
        <v>2700</v>
      </c>
      <c r="L66" s="111">
        <v>277155</v>
      </c>
      <c r="M66" s="82">
        <v>2500</v>
      </c>
      <c r="N66" s="82">
        <f t="shared" si="3"/>
        <v>256625</v>
      </c>
      <c r="O66" s="101">
        <f>N66-L66</f>
        <v>-20530</v>
      </c>
      <c r="P66" s="102">
        <f>O66/L66</f>
        <v>-7.407407407407407E-2</v>
      </c>
      <c r="Q66" s="13"/>
    </row>
    <row r="67" spans="1:17" ht="41" customHeight="1">
      <c r="A67" s="1"/>
      <c r="B67" s="28">
        <f t="shared" si="2"/>
        <v>47</v>
      </c>
      <c r="C67" s="79" t="s">
        <v>100</v>
      </c>
      <c r="D67" s="106">
        <v>3</v>
      </c>
      <c r="E67" s="48" t="s">
        <v>110</v>
      </c>
      <c r="F67" s="109">
        <v>98.97</v>
      </c>
      <c r="G67" s="109">
        <v>18.72</v>
      </c>
      <c r="H67" s="109">
        <v>117.69</v>
      </c>
      <c r="I67" s="55" t="s">
        <v>98</v>
      </c>
      <c r="J67" s="48"/>
      <c r="K67" s="83"/>
      <c r="L67" s="83"/>
      <c r="M67" s="83">
        <v>2200</v>
      </c>
      <c r="N67" s="83">
        <f t="shared" si="3"/>
        <v>258918</v>
      </c>
      <c r="O67" s="101"/>
      <c r="P67" s="102"/>
      <c r="Q67" s="13"/>
    </row>
    <row r="68" spans="1:17" ht="31">
      <c r="A68" s="1"/>
      <c r="B68" s="28">
        <f t="shared" si="2"/>
        <v>48</v>
      </c>
      <c r="C68" s="79" t="s">
        <v>102</v>
      </c>
      <c r="D68" s="106">
        <v>2</v>
      </c>
      <c r="E68" s="51" t="s">
        <v>111</v>
      </c>
      <c r="F68" s="109">
        <v>132.84</v>
      </c>
      <c r="G68" s="109">
        <v>24.97</v>
      </c>
      <c r="H68" s="109">
        <v>157.81</v>
      </c>
      <c r="I68" s="55" t="s">
        <v>98</v>
      </c>
      <c r="J68" s="49" t="s">
        <v>54</v>
      </c>
      <c r="K68" s="81"/>
      <c r="L68" s="81"/>
      <c r="M68" s="81">
        <v>1850</v>
      </c>
      <c r="N68" s="81">
        <f t="shared" si="3"/>
        <v>291948.5</v>
      </c>
      <c r="O68" s="103"/>
      <c r="P68" s="102"/>
      <c r="Q68" s="13"/>
    </row>
    <row r="69" spans="1:17" ht="41" customHeight="1">
      <c r="A69" s="1"/>
      <c r="B69" s="28">
        <f t="shared" si="2"/>
        <v>49</v>
      </c>
      <c r="C69" s="79" t="s">
        <v>103</v>
      </c>
      <c r="D69" s="106">
        <v>2</v>
      </c>
      <c r="E69" s="48" t="s">
        <v>110</v>
      </c>
      <c r="F69" s="109">
        <v>112.22</v>
      </c>
      <c r="G69" s="109">
        <v>21.69</v>
      </c>
      <c r="H69" s="109">
        <v>133.91</v>
      </c>
      <c r="I69" s="55" t="s">
        <v>90</v>
      </c>
      <c r="J69" s="48"/>
      <c r="K69" s="89"/>
      <c r="L69" s="89"/>
      <c r="M69" s="89">
        <v>2200</v>
      </c>
      <c r="N69" s="89">
        <f t="shared" si="3"/>
        <v>294602</v>
      </c>
      <c r="O69" s="101"/>
      <c r="P69" s="102"/>
      <c r="Q69" s="13"/>
    </row>
    <row r="70" spans="1:17" ht="41" customHeight="1">
      <c r="A70" s="1"/>
      <c r="B70" s="28">
        <f t="shared" si="2"/>
        <v>50</v>
      </c>
      <c r="C70" s="79" t="s">
        <v>105</v>
      </c>
      <c r="D70" s="106">
        <v>4</v>
      </c>
      <c r="E70" s="51" t="s">
        <v>111</v>
      </c>
      <c r="F70" s="109">
        <v>118.2</v>
      </c>
      <c r="G70" s="109">
        <v>20.92</v>
      </c>
      <c r="H70" s="109">
        <v>139.12</v>
      </c>
      <c r="I70" s="55" t="s">
        <v>98</v>
      </c>
      <c r="J70" s="48"/>
      <c r="K70" s="112">
        <v>2500</v>
      </c>
      <c r="L70" s="112">
        <v>347800</v>
      </c>
      <c r="M70" s="92">
        <v>2150</v>
      </c>
      <c r="N70" s="92">
        <f t="shared" si="3"/>
        <v>299108</v>
      </c>
      <c r="O70" s="101">
        <f>N70-L70</f>
        <v>-48692</v>
      </c>
      <c r="P70" s="102">
        <f>O70/L70</f>
        <v>-0.14000000000000001</v>
      </c>
      <c r="Q70" s="13"/>
    </row>
    <row r="71" spans="1:17" ht="26" customHeight="1">
      <c r="A71" s="1"/>
      <c r="B71" s="28">
        <f t="shared" si="2"/>
        <v>51</v>
      </c>
      <c r="C71" s="79" t="s">
        <v>104</v>
      </c>
      <c r="D71" s="106">
        <v>1</v>
      </c>
      <c r="E71" s="48" t="s">
        <v>110</v>
      </c>
      <c r="F71" s="109">
        <v>169.41</v>
      </c>
      <c r="G71" s="109">
        <v>18.829999999999998</v>
      </c>
      <c r="H71" s="109">
        <v>188.24</v>
      </c>
      <c r="I71" s="55" t="s">
        <v>81</v>
      </c>
      <c r="J71" s="49" t="s">
        <v>54</v>
      </c>
      <c r="K71" s="81"/>
      <c r="L71" s="81"/>
      <c r="M71" s="81">
        <v>1825</v>
      </c>
      <c r="N71" s="81">
        <f t="shared" si="3"/>
        <v>343538</v>
      </c>
      <c r="O71" s="103"/>
      <c r="P71" s="102"/>
      <c r="Q71" s="13"/>
    </row>
    <row r="72" spans="1:17" ht="41" customHeight="1" thickBot="1">
      <c r="A72" s="1"/>
      <c r="B72" s="30">
        <f t="shared" si="2"/>
        <v>52</v>
      </c>
      <c r="C72" s="80" t="s">
        <v>106</v>
      </c>
      <c r="D72" s="107">
        <v>5</v>
      </c>
      <c r="E72" s="52" t="s">
        <v>107</v>
      </c>
      <c r="F72" s="110">
        <v>224</v>
      </c>
      <c r="G72" s="110">
        <v>20.95</v>
      </c>
      <c r="H72" s="110">
        <v>244.95</v>
      </c>
      <c r="I72" s="56" t="s">
        <v>98</v>
      </c>
      <c r="J72" s="50" t="s">
        <v>54</v>
      </c>
      <c r="K72" s="114">
        <v>3500</v>
      </c>
      <c r="L72" s="114">
        <v>857325</v>
      </c>
      <c r="M72" s="93">
        <v>2900</v>
      </c>
      <c r="N72" s="93">
        <f t="shared" si="3"/>
        <v>710355</v>
      </c>
      <c r="O72" s="104">
        <f>N72-L72</f>
        <v>-146970</v>
      </c>
      <c r="P72" s="105">
        <f>O72/L72</f>
        <v>-0.17142857142857143</v>
      </c>
      <c r="Q72" s="13"/>
    </row>
    <row r="73" spans="1:17" ht="24" customHeight="1">
      <c r="N73" s="43"/>
    </row>
    <row r="74" spans="1:17" ht="24" customHeight="1">
      <c r="C74" s="31"/>
      <c r="H74" s="54"/>
      <c r="N74" s="53"/>
      <c r="O74" s="57"/>
    </row>
    <row r="75" spans="1:17" s="7" customFormat="1" ht="24" customHeight="1">
      <c r="C75" s="32"/>
      <c r="H75" s="9"/>
      <c r="O75" s="18"/>
      <c r="P75" s="19"/>
      <c r="Q75" s="3"/>
    </row>
    <row r="76" spans="1:17" s="7" customFormat="1" ht="24" customHeight="1">
      <c r="B76" s="14"/>
      <c r="C76" s="32"/>
      <c r="H76" s="9"/>
      <c r="O76" s="18"/>
      <c r="P76" s="19"/>
      <c r="Q76" s="3"/>
    </row>
    <row r="77" spans="1:17" ht="24" customHeight="1">
      <c r="C77" s="32"/>
    </row>
    <row r="78" spans="1:17" ht="24" customHeight="1">
      <c r="C78" s="32"/>
      <c r="J78" s="10"/>
      <c r="M78" s="4"/>
    </row>
    <row r="79" spans="1:17" ht="24" customHeight="1">
      <c r="C79" s="32"/>
      <c r="M79" s="4"/>
    </row>
    <row r="80" spans="1:17" ht="24" customHeight="1">
      <c r="C80" s="32"/>
      <c r="M80" s="4"/>
    </row>
    <row r="81" spans="3:13" ht="24" customHeight="1">
      <c r="C81" s="32"/>
      <c r="M81" s="4"/>
    </row>
    <row r="82" spans="3:13" ht="24" customHeight="1">
      <c r="C82" s="8"/>
      <c r="M82" s="4"/>
    </row>
    <row r="83" spans="3:13" ht="24" customHeight="1">
      <c r="C83" s="8"/>
      <c r="J83" s="10"/>
      <c r="M83" s="4"/>
    </row>
    <row r="84" spans="3:13" ht="24" customHeight="1">
      <c r="M84" s="4"/>
    </row>
    <row r="85" spans="3:13" ht="24" customHeight="1">
      <c r="M85" s="4"/>
    </row>
    <row r="86" spans="3:13" ht="24" customHeight="1">
      <c r="M86" s="4"/>
    </row>
    <row r="87" spans="3:13" ht="24" customHeight="1">
      <c r="M87" s="4"/>
    </row>
    <row r="88" spans="3:13" ht="24" customHeight="1">
      <c r="M88" s="4"/>
    </row>
    <row r="89" spans="3:13" ht="24" customHeight="1">
      <c r="M89" s="4"/>
    </row>
    <row r="90" spans="3:13" ht="24" customHeight="1">
      <c r="M90" s="4"/>
    </row>
    <row r="91" spans="3:13" ht="24" customHeight="1">
      <c r="J91" s="10"/>
      <c r="M91" s="4"/>
    </row>
    <row r="92" spans="3:13" ht="24" customHeight="1">
      <c r="M92" s="4"/>
    </row>
    <row r="93" spans="3:13" ht="24" customHeight="1">
      <c r="M93" s="4"/>
    </row>
    <row r="94" spans="3:13" ht="24" customHeight="1">
      <c r="M94" s="4"/>
    </row>
    <row r="95" spans="3:13" ht="24" customHeight="1">
      <c r="M95" s="4"/>
    </row>
    <row r="96" spans="3:13" ht="24" customHeight="1">
      <c r="M96" s="4"/>
    </row>
  </sheetData>
  <autoFilter ref="B14:P72"/>
  <sortState ref="B15:P72">
    <sortCondition ref="N16:N72"/>
  </sortState>
  <mergeCells count="21">
    <mergeCell ref="O12:P12"/>
    <mergeCell ref="B6:D6"/>
    <mergeCell ref="B7:D7"/>
    <mergeCell ref="B8:D8"/>
    <mergeCell ref="B9:D9"/>
    <mergeCell ref="M12:N12"/>
    <mergeCell ref="K12:L12"/>
    <mergeCell ref="B12:C13"/>
    <mergeCell ref="D12:D13"/>
    <mergeCell ref="E12:E13"/>
    <mergeCell ref="F12:F13"/>
    <mergeCell ref="G12:G13"/>
    <mergeCell ref="H12:H13"/>
    <mergeCell ref="I12:I13"/>
    <mergeCell ref="J12:J13"/>
    <mergeCell ref="B11:P11"/>
    <mergeCell ref="G2:H2"/>
    <mergeCell ref="B3:D3"/>
    <mergeCell ref="B4:D4"/>
    <mergeCell ref="B5:D5"/>
    <mergeCell ref="B2:D2"/>
  </mergeCells>
  <phoneticPr fontId="1" type="noConversion"/>
  <hyperlinks>
    <hyperlink ref="P11" r:id="rId1" display="http://www.rose-gardens.ru"/>
    <hyperlink ref="O11" r:id="rId2" display="http://www.rose-gardens.ru"/>
    <hyperlink ref="N11" r:id="rId3" display="http://www.rose-gardens.ru"/>
    <hyperlink ref="M11" r:id="rId4" display="http://www.rose-gardens.ru"/>
    <hyperlink ref="L11" r:id="rId5" display="http://www.rose-gardens.ru"/>
    <hyperlink ref="K11" r:id="rId6" display="http://www.rose-gardens.ru"/>
    <hyperlink ref="J11" r:id="rId7" display="http://www.rose-gardens.ru"/>
    <hyperlink ref="I11" r:id="rId8" display="http://www.rose-gardens.ru"/>
    <hyperlink ref="H11" r:id="rId9" display="http://www.rose-gardens.ru"/>
    <hyperlink ref="G11" r:id="rId10" display="http://www.rose-gardens.ru"/>
    <hyperlink ref="F11" r:id="rId11" display="http://www.rose-gardens.ru"/>
    <hyperlink ref="E11" r:id="rId12" display="http://www.rose-gardens.ru"/>
    <hyperlink ref="D11" r:id="rId13" display="http://www.rose-gardens.ru"/>
    <hyperlink ref="C11" r:id="rId14" display="http://www.rose-gardens.ru"/>
  </hyperlinks>
  <pageMargins left="0.16" right="0.16" top="0.21" bottom="0.2" header="0.5" footer="0.5"/>
  <legacyDrawing r:id="rId1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Maryann Estates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Nedeltchev</dc:creator>
  <cp:lastModifiedBy>Martin Nedeltchev</cp:lastModifiedBy>
  <cp:lastPrinted>2013-11-19T14:32:16Z</cp:lastPrinted>
  <dcterms:created xsi:type="dcterms:W3CDTF">2013-10-31T11:34:37Z</dcterms:created>
  <dcterms:modified xsi:type="dcterms:W3CDTF">2013-11-20T04:46:00Z</dcterms:modified>
</cp:coreProperties>
</file>