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<sst xmlns="http://schemas.openxmlformats.org/spreadsheetml/2006/main" count="469" uniqueCount="153">
  <si>
    <t>№ по
 ред</t>
  </si>
  <si>
    <t>Изложение</t>
  </si>
  <si>
    <t>магазин</t>
  </si>
  <si>
    <t>приземен</t>
  </si>
  <si>
    <t>северозапад</t>
  </si>
  <si>
    <t>ресторант</t>
  </si>
  <si>
    <t>юг</t>
  </si>
  <si>
    <t>ап. 01</t>
  </si>
  <si>
    <t>ап. 02</t>
  </si>
  <si>
    <t>ап. 03</t>
  </si>
  <si>
    <t>ап. 04</t>
  </si>
  <si>
    <t>ап. 05</t>
  </si>
  <si>
    <t>ап.11</t>
  </si>
  <si>
    <t>първи</t>
  </si>
  <si>
    <t>ап.12</t>
  </si>
  <si>
    <t>запад</t>
  </si>
  <si>
    <t>ап.13</t>
  </si>
  <si>
    <t>югозапад</t>
  </si>
  <si>
    <t>ателие.14</t>
  </si>
  <si>
    <t>север</t>
  </si>
  <si>
    <t>ап.15</t>
  </si>
  <si>
    <t>ателие.16</t>
  </si>
  <si>
    <t>ап.17</t>
  </si>
  <si>
    <t>ателие.18</t>
  </si>
  <si>
    <t>ателие.19</t>
  </si>
  <si>
    <t>ап.110</t>
  </si>
  <si>
    <t>ателие.111</t>
  </si>
  <si>
    <t>ап.112</t>
  </si>
  <si>
    <t>ап.113</t>
  </si>
  <si>
    <t>фризьорски салон</t>
  </si>
  <si>
    <t>ап.21</t>
  </si>
  <si>
    <t>втори</t>
  </si>
  <si>
    <t>ап.22</t>
  </si>
  <si>
    <t>ап.23</t>
  </si>
  <si>
    <t>ателие.24</t>
  </si>
  <si>
    <t>ап.25</t>
  </si>
  <si>
    <t>ателие.26</t>
  </si>
  <si>
    <t>ап.27</t>
  </si>
  <si>
    <t>ателие.28</t>
  </si>
  <si>
    <t>ателие.29</t>
  </si>
  <si>
    <t>ателие.210</t>
  </si>
  <si>
    <t>ап.211</t>
  </si>
  <si>
    <t>ателие.212</t>
  </si>
  <si>
    <t>ап.213</t>
  </si>
  <si>
    <t>ателие.214</t>
  </si>
  <si>
    <t>ап.215</t>
  </si>
  <si>
    <t>ап. 31</t>
  </si>
  <si>
    <t>трети,четвърти</t>
  </si>
  <si>
    <t>ап. 32</t>
  </si>
  <si>
    <t>трети</t>
  </si>
  <si>
    <t>ателие. 33</t>
  </si>
  <si>
    <t>ап. 34</t>
  </si>
  <si>
    <t>ателие. 35</t>
  </si>
  <si>
    <t>ап. 36</t>
  </si>
  <si>
    <t>ателие. 37</t>
  </si>
  <si>
    <t>ап. 38</t>
  </si>
  <si>
    <t>ателие. 39</t>
  </si>
  <si>
    <t>ап. 310</t>
  </si>
  <si>
    <t>ателие. 311</t>
  </si>
  <si>
    <t>ателие. 41</t>
  </si>
  <si>
    <t>четвърти</t>
  </si>
  <si>
    <t>апе. 42</t>
  </si>
  <si>
    <t>ателие. 43</t>
  </si>
  <si>
    <t>апе. 44</t>
  </si>
  <si>
    <t>ап. 06</t>
  </si>
  <si>
    <t>ап. 07</t>
  </si>
  <si>
    <t>ап. 08</t>
  </si>
  <si>
    <t>ап. 09</t>
  </si>
  <si>
    <t>ап. 010</t>
  </si>
  <si>
    <t>ап. 011</t>
  </si>
  <si>
    <t>изток</t>
  </si>
  <si>
    <t>ап.114</t>
  </si>
  <si>
    <t>ап.115</t>
  </si>
  <si>
    <t>ап.116</t>
  </si>
  <si>
    <t>ап.117</t>
  </si>
  <si>
    <t>ап.118</t>
  </si>
  <si>
    <t>ап.119</t>
  </si>
  <si>
    <t>ап.120</t>
  </si>
  <si>
    <t>ап.121</t>
  </si>
  <si>
    <t>ап.122</t>
  </si>
  <si>
    <t>ап.123</t>
  </si>
  <si>
    <t>СПА</t>
  </si>
  <si>
    <t>североизток</t>
  </si>
  <si>
    <t>ателие.216</t>
  </si>
  <si>
    <t>ателие.217</t>
  </si>
  <si>
    <t>ап.218</t>
  </si>
  <si>
    <t>ап.219</t>
  </si>
  <si>
    <t>ап.220</t>
  </si>
  <si>
    <t>ап.221</t>
  </si>
  <si>
    <t>ап.222</t>
  </si>
  <si>
    <t>ап.223</t>
  </si>
  <si>
    <t>ап.224</t>
  </si>
  <si>
    <t>ап.225</t>
  </si>
  <si>
    <t>ап.226</t>
  </si>
  <si>
    <t>ап.227</t>
  </si>
  <si>
    <t>ап.228</t>
  </si>
  <si>
    <t>ап.229</t>
  </si>
  <si>
    <t>ап.230</t>
  </si>
  <si>
    <t>ателие. 312</t>
  </si>
  <si>
    <t>ателие. 313</t>
  </si>
  <si>
    <t>ап. 314</t>
  </si>
  <si>
    <t>ап. 315</t>
  </si>
  <si>
    <t>ап. 316</t>
  </si>
  <si>
    <t>ап. 317</t>
  </si>
  <si>
    <t>ап. 318</t>
  </si>
  <si>
    <t>ап. 319</t>
  </si>
  <si>
    <t>ап. 320</t>
  </si>
  <si>
    <t>ап. 321</t>
  </si>
  <si>
    <t>ап. 322</t>
  </si>
  <si>
    <t>ап. 323</t>
  </si>
  <si>
    <t>ап. 324</t>
  </si>
  <si>
    <t>ателие. 45</t>
  </si>
  <si>
    <t>ателие. 46</t>
  </si>
  <si>
    <t>ап.47</t>
  </si>
  <si>
    <t>ап.48</t>
  </si>
  <si>
    <t>ап.49</t>
  </si>
  <si>
    <t>ап.410</t>
  </si>
  <si>
    <t>Етаж / Floor</t>
  </si>
  <si>
    <t>Чиста площ / Net area</t>
  </si>
  <si>
    <t>Обект / Object</t>
  </si>
  <si>
    <t>Данни за обекта / Object data</t>
  </si>
  <si>
    <t>Общи части /кв.м/    Common parts /sq.m/</t>
  </si>
  <si>
    <t xml:space="preserve">Обща площ /кв.м/              Total area /sq.m/ </t>
  </si>
  <si>
    <t>Тераса    / Terrace</t>
  </si>
  <si>
    <t>Цена за кв.м / Price per sq.m/</t>
  </si>
  <si>
    <t>Изглед / Вид / View</t>
  </si>
  <si>
    <t>гора § планина /forest &amp; mountain/; море /sea view/ ; басейн § градини /pools &amp; gardens/</t>
  </si>
  <si>
    <t>гора § планина /forest &amp; mountain/; море /sea view</t>
  </si>
  <si>
    <t>гора § планина /forest &amp; mountain</t>
  </si>
  <si>
    <t>Брой стаи / by rooms</t>
  </si>
  <si>
    <t>/</t>
  </si>
  <si>
    <t>СТАТУС / STATUS</t>
  </si>
  <si>
    <t>Сграда /здание/секция A  /  Building A</t>
  </si>
  <si>
    <t>Сграда /здание /секция Б  /  Building B</t>
  </si>
  <si>
    <t>ЕТАЖ   I / FLOOR   I</t>
  </si>
  <si>
    <t>ЕТАЖ   0 /партер/цоколны/ FLOOR 0 /ground floor/</t>
  </si>
  <si>
    <t>ЕТАЖ   II / FLOOR   II</t>
  </si>
  <si>
    <t>ЕТАЖ   III / FLOOR   III</t>
  </si>
  <si>
    <t>ЕТАЖ   IV / FLOOR   IV</t>
  </si>
  <si>
    <t>Цена с пълно обзавеждане / Price including full furniture</t>
  </si>
  <si>
    <t>Изложение / Exposure</t>
  </si>
  <si>
    <t>ЦЕНА /  PRICE  /EURO/</t>
  </si>
  <si>
    <t>?</t>
  </si>
  <si>
    <r>
      <t xml:space="preserve">LUXURY HOLIDAY COMPLEX                                                   </t>
    </r>
    <r>
      <rPr>
        <sz val="28"/>
        <color indexed="62"/>
        <rFont val="Castellar"/>
        <family val="1"/>
      </rPr>
      <t xml:space="preserve">SAINT NIKOLA SPA </t>
    </r>
  </si>
  <si>
    <t>RESERVED</t>
  </si>
  <si>
    <t>! PROMOTION ! 44 900  EURO</t>
  </si>
  <si>
    <t>! PROMOTION ! 39 900  EURO</t>
  </si>
  <si>
    <t>! PROMOTION ! 24 900  EURO</t>
  </si>
  <si>
    <t>! PROMOTION ! 46 900  EURO</t>
  </si>
  <si>
    <t>! PROMOTION ! 70 900  EURO</t>
  </si>
  <si>
    <t>! PROMOTION ! 29 900  EURO</t>
  </si>
  <si>
    <t>! PROMOTION ! 54 900  EURO</t>
  </si>
  <si>
    <t>SOLD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</si>
</sst>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0.0000"/>
    <numFmt numFmtId="181" formatCode="#,##0.00\ [$€-1]"/>
    <numFmt numFmtId="182" formatCode="0.0;[Red]0.0"/>
    <numFmt numFmtId="183" formatCode="#,##0\ [$€-1]"/>
    <numFmt numFmtId="184" formatCode="#,##0\ [$€-1];[Red]#,##0\ [$€-1]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28"/>
      <color indexed="62"/>
      <name val="Castellar"/>
      <family val="1"/>
    </font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4"/>
      <color indexed="8"/>
      <name val="Times New Roman"/>
      <family val="1"/>
    </font>
    <font>
      <sz val="24"/>
      <color indexed="62"/>
      <name val="Castellar"/>
      <family val="1"/>
    </font>
    <font>
      <b/>
      <i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i/>
      <sz val="9"/>
      <color theme="1"/>
      <name val="Times New Roman"/>
      <family val="1"/>
    </font>
    <font>
      <sz val="14"/>
      <color theme="1"/>
      <name val="Times New Roman"/>
      <family val="1"/>
    </font>
    <font>
      <sz val="24"/>
      <color theme="4" tint="-0.24997000396251678"/>
      <name val="Castellar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180" fontId="46" fillId="0" borderId="15" xfId="0" applyNumberFormat="1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180" fontId="46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180" fontId="46" fillId="0" borderId="20" xfId="0" applyNumberFormat="1" applyFont="1" applyBorder="1" applyAlignment="1">
      <alignment horizontal="center" vertical="center" wrapText="1"/>
    </xf>
    <xf numFmtId="180" fontId="46" fillId="33" borderId="0" xfId="0" applyNumberFormat="1" applyFont="1" applyFill="1" applyBorder="1" applyAlignment="1">
      <alignment horizontal="center" vertical="center" wrapText="1"/>
    </xf>
    <xf numFmtId="181" fontId="0" fillId="0" borderId="15" xfId="0" applyNumberFormat="1" applyBorder="1" applyAlignment="1">
      <alignment horizontal="center" vertical="center" wrapText="1"/>
    </xf>
    <xf numFmtId="181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181" fontId="0" fillId="0" borderId="20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47" fillId="16" borderId="18" xfId="0" applyFont="1" applyFill="1" applyBorder="1" applyAlignment="1">
      <alignment horizontal="center" vertical="center" wrapText="1"/>
    </xf>
    <xf numFmtId="0" fontId="47" fillId="16" borderId="11" xfId="0" applyFont="1" applyFill="1" applyBorder="1" applyAlignment="1">
      <alignment horizontal="center" vertical="center" wrapText="1"/>
    </xf>
    <xf numFmtId="0" fontId="47" fillId="16" borderId="10" xfId="0" applyFont="1" applyFill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180" fontId="47" fillId="0" borderId="20" xfId="0" applyNumberFormat="1" applyFont="1" applyBorder="1" applyAlignment="1">
      <alignment horizontal="center" vertical="center" wrapText="1"/>
    </xf>
    <xf numFmtId="180" fontId="47" fillId="0" borderId="20" xfId="0" applyNumberFormat="1" applyFont="1" applyBorder="1" applyAlignment="1" quotePrefix="1">
      <alignment horizontal="center" vertical="center" wrapText="1"/>
    </xf>
    <xf numFmtId="181" fontId="48" fillId="0" borderId="20" xfId="0" applyNumberFormat="1" applyFont="1" applyBorder="1" applyAlignment="1">
      <alignment horizontal="center" vertical="center" wrapText="1"/>
    </xf>
    <xf numFmtId="0" fontId="48" fillId="0" borderId="20" xfId="0" applyNumberFormat="1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180" fontId="47" fillId="0" borderId="15" xfId="0" applyNumberFormat="1" applyFont="1" applyBorder="1" applyAlignment="1">
      <alignment horizontal="center" vertical="center" wrapText="1"/>
    </xf>
    <xf numFmtId="181" fontId="48" fillId="0" borderId="15" xfId="0" applyNumberFormat="1" applyFont="1" applyBorder="1" applyAlignment="1">
      <alignment horizontal="center" vertical="center" wrapText="1"/>
    </xf>
    <xf numFmtId="0" fontId="48" fillId="0" borderId="15" xfId="0" applyNumberFormat="1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182" fontId="47" fillId="16" borderId="11" xfId="0" applyNumberFormat="1" applyFont="1" applyFill="1" applyBorder="1" applyAlignment="1">
      <alignment horizontal="center" vertical="center" wrapText="1"/>
    </xf>
    <xf numFmtId="182" fontId="47" fillId="0" borderId="20" xfId="0" applyNumberFormat="1" applyFont="1" applyBorder="1" applyAlignment="1">
      <alignment horizontal="center" vertical="center" wrapText="1"/>
    </xf>
    <xf numFmtId="182" fontId="47" fillId="0" borderId="15" xfId="0" applyNumberFormat="1" applyFont="1" applyBorder="1" applyAlignment="1">
      <alignment horizontal="center" vertical="center" wrapText="1"/>
    </xf>
    <xf numFmtId="182" fontId="47" fillId="0" borderId="17" xfId="0" applyNumberFormat="1" applyFont="1" applyBorder="1" applyAlignment="1">
      <alignment horizontal="center" vertical="center" wrapText="1"/>
    </xf>
    <xf numFmtId="182" fontId="47" fillId="0" borderId="13" xfId="0" applyNumberFormat="1" applyFont="1" applyBorder="1" applyAlignment="1">
      <alignment horizontal="center" vertical="center" wrapText="1"/>
    </xf>
    <xf numFmtId="182" fontId="46" fillId="0" borderId="0" xfId="0" applyNumberFormat="1" applyFont="1" applyAlignment="1">
      <alignment horizontal="center" vertical="center" wrapText="1"/>
    </xf>
    <xf numFmtId="182" fontId="46" fillId="33" borderId="11" xfId="0" applyNumberFormat="1" applyFont="1" applyFill="1" applyBorder="1" applyAlignment="1">
      <alignment horizontal="center" vertical="center" wrapText="1"/>
    </xf>
    <xf numFmtId="182" fontId="46" fillId="0" borderId="11" xfId="0" applyNumberFormat="1" applyFont="1" applyBorder="1" applyAlignment="1">
      <alignment horizontal="center" vertical="center" wrapText="1"/>
    </xf>
    <xf numFmtId="182" fontId="46" fillId="0" borderId="20" xfId="0" applyNumberFormat="1" applyFont="1" applyBorder="1" applyAlignment="1">
      <alignment horizontal="center" vertical="center" wrapText="1"/>
    </xf>
    <xf numFmtId="182" fontId="46" fillId="0" borderId="15" xfId="0" applyNumberFormat="1" applyFont="1" applyBorder="1" applyAlignment="1">
      <alignment horizontal="center" vertical="center" wrapText="1"/>
    </xf>
    <xf numFmtId="182" fontId="46" fillId="0" borderId="17" xfId="0" applyNumberFormat="1" applyFont="1" applyBorder="1" applyAlignment="1">
      <alignment horizontal="center" vertical="center" wrapText="1"/>
    </xf>
    <xf numFmtId="182" fontId="46" fillId="0" borderId="13" xfId="0" applyNumberFormat="1" applyFont="1" applyBorder="1" applyAlignment="1">
      <alignment horizontal="center" vertical="center" wrapText="1"/>
    </xf>
    <xf numFmtId="182" fontId="0" fillId="0" borderId="0" xfId="0" applyNumberFormat="1" applyAlignment="1">
      <alignment horizontal="center" vertical="center" wrapText="1"/>
    </xf>
    <xf numFmtId="182" fontId="47" fillId="0" borderId="21" xfId="0" applyNumberFormat="1" applyFont="1" applyBorder="1" applyAlignment="1">
      <alignment horizontal="center" vertical="center" wrapText="1"/>
    </xf>
    <xf numFmtId="182" fontId="47" fillId="0" borderId="22" xfId="0" applyNumberFormat="1" applyFont="1" applyBorder="1" applyAlignment="1">
      <alignment horizontal="center" vertical="center" wrapText="1"/>
    </xf>
    <xf numFmtId="182" fontId="47" fillId="0" borderId="23" xfId="0" applyNumberFormat="1" applyFont="1" applyBorder="1" applyAlignment="1">
      <alignment horizontal="center" vertical="center" wrapText="1"/>
    </xf>
    <xf numFmtId="182" fontId="47" fillId="0" borderId="24" xfId="0" applyNumberFormat="1" applyFont="1" applyBorder="1" applyAlignment="1">
      <alignment horizontal="center" vertical="center" wrapText="1"/>
    </xf>
    <xf numFmtId="182" fontId="46" fillId="0" borderId="21" xfId="0" applyNumberFormat="1" applyFont="1" applyBorder="1" applyAlignment="1">
      <alignment horizontal="center" vertical="center" wrapText="1"/>
    </xf>
    <xf numFmtId="182" fontId="46" fillId="0" borderId="22" xfId="0" applyNumberFormat="1" applyFont="1" applyBorder="1" applyAlignment="1">
      <alignment horizontal="center" vertical="center" wrapText="1"/>
    </xf>
    <xf numFmtId="182" fontId="46" fillId="0" borderId="23" xfId="0" applyNumberFormat="1" applyFont="1" applyBorder="1" applyAlignment="1">
      <alignment horizontal="center" vertical="center" wrapText="1"/>
    </xf>
    <xf numFmtId="182" fontId="46" fillId="0" borderId="24" xfId="0" applyNumberFormat="1" applyFont="1" applyBorder="1" applyAlignment="1">
      <alignment horizontal="center" vertical="center" wrapText="1"/>
    </xf>
    <xf numFmtId="183" fontId="48" fillId="0" borderId="20" xfId="0" applyNumberFormat="1" applyFont="1" applyBorder="1" applyAlignment="1">
      <alignment horizontal="center" vertical="center" wrapText="1"/>
    </xf>
    <xf numFmtId="183" fontId="48" fillId="0" borderId="15" xfId="0" applyNumberFormat="1" applyFont="1" applyBorder="1" applyAlignment="1">
      <alignment horizontal="center" vertical="center" wrapText="1"/>
    </xf>
    <xf numFmtId="183" fontId="0" fillId="0" borderId="0" xfId="0" applyNumberFormat="1" applyAlignment="1">
      <alignment horizontal="center" vertical="center" wrapText="1"/>
    </xf>
    <xf numFmtId="183" fontId="0" fillId="0" borderId="20" xfId="0" applyNumberFormat="1" applyBorder="1" applyAlignment="1">
      <alignment horizontal="center" vertical="center" wrapText="1"/>
    </xf>
    <xf numFmtId="183" fontId="0" fillId="0" borderId="15" xfId="0" applyNumberFormat="1" applyBorder="1" applyAlignment="1">
      <alignment horizontal="center" vertical="center" wrapText="1"/>
    </xf>
    <xf numFmtId="184" fontId="48" fillId="0" borderId="20" xfId="0" applyNumberFormat="1" applyFont="1" applyBorder="1" applyAlignment="1">
      <alignment horizontal="center" vertical="center" wrapText="1"/>
    </xf>
    <xf numFmtId="184" fontId="48" fillId="0" borderId="15" xfId="0" applyNumberFormat="1" applyFont="1" applyBorder="1" applyAlignment="1">
      <alignment horizontal="center" vertical="center" wrapText="1"/>
    </xf>
    <xf numFmtId="184" fontId="0" fillId="0" borderId="0" xfId="0" applyNumberFormat="1" applyAlignment="1">
      <alignment horizontal="center" vertical="center" wrapText="1"/>
    </xf>
    <xf numFmtId="184" fontId="0" fillId="0" borderId="20" xfId="0" applyNumberFormat="1" applyBorder="1" applyAlignment="1">
      <alignment horizontal="center" vertical="center" wrapText="1"/>
    </xf>
    <xf numFmtId="184" fontId="0" fillId="0" borderId="15" xfId="0" applyNumberFormat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 wrapText="1"/>
    </xf>
    <xf numFmtId="182" fontId="46" fillId="34" borderId="15" xfId="0" applyNumberFormat="1" applyFont="1" applyFill="1" applyBorder="1" applyAlignment="1">
      <alignment horizontal="center" vertical="center" wrapText="1"/>
    </xf>
    <xf numFmtId="182" fontId="46" fillId="34" borderId="22" xfId="0" applyNumberFormat="1" applyFont="1" applyFill="1" applyBorder="1" applyAlignment="1">
      <alignment horizontal="center" vertical="center" wrapText="1"/>
    </xf>
    <xf numFmtId="180" fontId="46" fillId="34" borderId="15" xfId="0" applyNumberFormat="1" applyFont="1" applyFill="1" applyBorder="1" applyAlignment="1">
      <alignment horizontal="center" vertical="center" wrapText="1"/>
    </xf>
    <xf numFmtId="181" fontId="0" fillId="34" borderId="15" xfId="0" applyNumberFormat="1" applyFill="1" applyBorder="1" applyAlignment="1">
      <alignment horizontal="center" vertical="center" wrapText="1"/>
    </xf>
    <xf numFmtId="0" fontId="0" fillId="34" borderId="15" xfId="0" applyNumberFormat="1" applyFill="1" applyBorder="1" applyAlignment="1">
      <alignment horizontal="center" vertical="center" wrapText="1"/>
    </xf>
    <xf numFmtId="183" fontId="0" fillId="34" borderId="15" xfId="0" applyNumberFormat="1" applyFill="1" applyBorder="1" applyAlignment="1">
      <alignment horizontal="center" vertical="center" wrapText="1"/>
    </xf>
    <xf numFmtId="184" fontId="0" fillId="34" borderId="15" xfId="0" applyNumberForma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/>
    </xf>
    <xf numFmtId="0" fontId="7" fillId="0" borderId="0" xfId="0" applyNumberFormat="1" applyFont="1" applyFill="1" applyBorder="1" applyAlignment="1" applyProtection="1">
      <alignment vertical="top"/>
      <protection/>
    </xf>
    <xf numFmtId="0" fontId="47" fillId="35" borderId="14" xfId="0" applyFont="1" applyFill="1" applyBorder="1" applyAlignment="1">
      <alignment horizontal="center" vertical="center" wrapText="1"/>
    </xf>
    <xf numFmtId="0" fontId="47" fillId="35" borderId="15" xfId="0" applyFont="1" applyFill="1" applyBorder="1" applyAlignment="1">
      <alignment horizontal="center" vertical="center" wrapText="1"/>
    </xf>
    <xf numFmtId="182" fontId="47" fillId="35" borderId="15" xfId="0" applyNumberFormat="1" applyFont="1" applyFill="1" applyBorder="1" applyAlignment="1">
      <alignment horizontal="center" vertical="center" wrapText="1"/>
    </xf>
    <xf numFmtId="182" fontId="47" fillId="35" borderId="22" xfId="0" applyNumberFormat="1" applyFont="1" applyFill="1" applyBorder="1" applyAlignment="1">
      <alignment horizontal="center" vertical="center" wrapText="1"/>
    </xf>
    <xf numFmtId="180" fontId="47" fillId="35" borderId="15" xfId="0" applyNumberFormat="1" applyFont="1" applyFill="1" applyBorder="1" applyAlignment="1">
      <alignment horizontal="center" vertical="center" wrapText="1"/>
    </xf>
    <xf numFmtId="181" fontId="48" fillId="35" borderId="15" xfId="0" applyNumberFormat="1" applyFont="1" applyFill="1" applyBorder="1" applyAlignment="1">
      <alignment horizontal="center" vertical="center" wrapText="1"/>
    </xf>
    <xf numFmtId="183" fontId="48" fillId="35" borderId="15" xfId="0" applyNumberFormat="1" applyFont="1" applyFill="1" applyBorder="1" applyAlignment="1">
      <alignment horizontal="center" vertical="center" wrapText="1"/>
    </xf>
    <xf numFmtId="184" fontId="48" fillId="35" borderId="15" xfId="0" applyNumberFormat="1" applyFont="1" applyFill="1" applyBorder="1" applyAlignment="1">
      <alignment horizontal="center" vertical="center" wrapText="1"/>
    </xf>
    <xf numFmtId="0" fontId="47" fillId="35" borderId="16" xfId="0" applyFont="1" applyFill="1" applyBorder="1" applyAlignment="1">
      <alignment horizontal="center" vertical="center" wrapText="1"/>
    </xf>
    <xf numFmtId="0" fontId="47" fillId="35" borderId="17" xfId="0" applyFont="1" applyFill="1" applyBorder="1" applyAlignment="1">
      <alignment horizontal="center" vertical="center" wrapText="1"/>
    </xf>
    <xf numFmtId="182" fontId="47" fillId="35" borderId="17" xfId="0" applyNumberFormat="1" applyFont="1" applyFill="1" applyBorder="1" applyAlignment="1">
      <alignment horizontal="center" vertical="center" wrapText="1"/>
    </xf>
    <xf numFmtId="182" fontId="47" fillId="35" borderId="23" xfId="0" applyNumberFormat="1" applyFont="1" applyFill="1" applyBorder="1" applyAlignment="1">
      <alignment horizontal="center" vertical="center" wrapText="1"/>
    </xf>
    <xf numFmtId="0" fontId="6" fillId="36" borderId="22" xfId="0" applyNumberFormat="1" applyFont="1" applyFill="1" applyBorder="1" applyAlignment="1" applyProtection="1">
      <alignment horizontal="center" vertical="top" wrapText="1"/>
      <protection/>
    </xf>
    <xf numFmtId="181" fontId="47" fillId="16" borderId="25" xfId="0" applyNumberFormat="1" applyFont="1" applyFill="1" applyBorder="1" applyAlignment="1">
      <alignment horizontal="center" vertical="center" wrapText="1"/>
    </xf>
    <xf numFmtId="181" fontId="47" fillId="16" borderId="26" xfId="0" applyNumberFormat="1" applyFont="1" applyFill="1" applyBorder="1" applyAlignment="1">
      <alignment horizontal="center" vertical="center" wrapText="1"/>
    </xf>
    <xf numFmtId="0" fontId="47" fillId="16" borderId="25" xfId="0" applyFont="1" applyFill="1" applyBorder="1" applyAlignment="1">
      <alignment horizontal="center" vertical="center" wrapText="1"/>
    </xf>
    <xf numFmtId="0" fontId="47" fillId="16" borderId="26" xfId="0" applyFont="1" applyFill="1" applyBorder="1" applyAlignment="1">
      <alignment horizontal="center" vertical="center" wrapText="1"/>
    </xf>
    <xf numFmtId="0" fontId="47" fillId="16" borderId="25" xfId="0" applyNumberFormat="1" applyFont="1" applyFill="1" applyBorder="1" applyAlignment="1">
      <alignment horizontal="center" vertical="center" wrapText="1"/>
    </xf>
    <xf numFmtId="0" fontId="47" fillId="16" borderId="26" xfId="0" applyNumberFormat="1" applyFont="1" applyFill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182" fontId="47" fillId="16" borderId="25" xfId="0" applyNumberFormat="1" applyFont="1" applyFill="1" applyBorder="1" applyAlignment="1">
      <alignment horizontal="center" vertical="center" wrapText="1"/>
    </xf>
    <xf numFmtId="182" fontId="47" fillId="16" borderId="26" xfId="0" applyNumberFormat="1" applyFont="1" applyFill="1" applyBorder="1" applyAlignment="1">
      <alignment horizontal="center" vertical="center" wrapText="1"/>
    </xf>
    <xf numFmtId="182" fontId="47" fillId="16" borderId="29" xfId="0" applyNumberFormat="1" applyFont="1" applyFill="1" applyBorder="1" applyAlignment="1">
      <alignment horizontal="center" vertical="center" wrapText="1"/>
    </xf>
    <xf numFmtId="182" fontId="47" fillId="16" borderId="30" xfId="0" applyNumberFormat="1" applyFont="1" applyFill="1" applyBorder="1" applyAlignment="1">
      <alignment horizontal="center" vertical="center" wrapText="1"/>
    </xf>
    <xf numFmtId="0" fontId="3" fillId="16" borderId="0" xfId="0" applyFont="1" applyFill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7" fillId="16" borderId="30" xfId="0" applyFont="1" applyFill="1" applyBorder="1" applyAlignment="1">
      <alignment horizontal="center" vertical="center" wrapText="1"/>
    </xf>
    <xf numFmtId="0" fontId="47" fillId="16" borderId="10" xfId="0" applyFont="1" applyFill="1" applyBorder="1" applyAlignment="1">
      <alignment horizontal="center" vertical="center" wrapText="1"/>
    </xf>
    <xf numFmtId="0" fontId="47" fillId="16" borderId="27" xfId="0" applyFont="1" applyFill="1" applyBorder="1" applyAlignment="1">
      <alignment horizontal="center" vertical="center" wrapText="1"/>
    </xf>
    <xf numFmtId="0" fontId="47" fillId="16" borderId="28" xfId="0" applyFont="1" applyFill="1" applyBorder="1" applyAlignment="1">
      <alignment horizontal="center" vertical="center" wrapText="1"/>
    </xf>
    <xf numFmtId="0" fontId="2" fillId="16" borderId="0" xfId="0" applyFont="1" applyFill="1" applyBorder="1" applyAlignment="1">
      <alignment horizontal="center" vertical="center" wrapText="1"/>
    </xf>
    <xf numFmtId="0" fontId="2" fillId="16" borderId="31" xfId="0" applyFont="1" applyFill="1" applyBorder="1" applyAlignment="1">
      <alignment horizontal="center" vertical="center" wrapText="1"/>
    </xf>
    <xf numFmtId="0" fontId="49" fillId="37" borderId="29" xfId="0" applyFont="1" applyFill="1" applyBorder="1" applyAlignment="1">
      <alignment horizontal="center" vertical="center" wrapText="1"/>
    </xf>
    <xf numFmtId="0" fontId="49" fillId="37" borderId="32" xfId="0" applyFont="1" applyFill="1" applyBorder="1" applyAlignment="1">
      <alignment horizontal="center" vertical="center" wrapText="1"/>
    </xf>
    <xf numFmtId="0" fontId="46" fillId="0" borderId="25" xfId="0" applyNumberFormat="1" applyFont="1" applyBorder="1" applyAlignment="1">
      <alignment horizontal="center" vertical="center" wrapText="1"/>
    </xf>
    <xf numFmtId="0" fontId="46" fillId="0" borderId="26" xfId="0" applyNumberFormat="1" applyFont="1" applyBorder="1" applyAlignment="1">
      <alignment horizontal="center" vertical="center" wrapText="1"/>
    </xf>
    <xf numFmtId="182" fontId="46" fillId="0" borderId="25" xfId="0" applyNumberFormat="1" applyFont="1" applyBorder="1" applyAlignment="1">
      <alignment horizontal="center" vertical="center" wrapText="1"/>
    </xf>
    <xf numFmtId="182" fontId="46" fillId="0" borderId="26" xfId="0" applyNumberFormat="1" applyFont="1" applyBorder="1" applyAlignment="1">
      <alignment horizontal="center" vertical="center" wrapText="1"/>
    </xf>
    <xf numFmtId="182" fontId="46" fillId="0" borderId="29" xfId="0" applyNumberFormat="1" applyFont="1" applyBorder="1" applyAlignment="1">
      <alignment horizontal="center" vertical="center" wrapText="1"/>
    </xf>
    <xf numFmtId="182" fontId="46" fillId="0" borderId="30" xfId="0" applyNumberFormat="1" applyFont="1" applyBorder="1" applyAlignment="1">
      <alignment horizontal="center" vertical="center" wrapText="1"/>
    </xf>
    <xf numFmtId="181" fontId="46" fillId="0" borderId="25" xfId="0" applyNumberFormat="1" applyFont="1" applyBorder="1" applyAlignment="1">
      <alignment horizontal="center" vertical="center" wrapText="1"/>
    </xf>
    <xf numFmtId="181" fontId="46" fillId="0" borderId="26" xfId="0" applyNumberFormat="1" applyFont="1" applyBorder="1" applyAlignment="1">
      <alignment horizontal="center" vertical="center" wrapText="1"/>
    </xf>
    <xf numFmtId="0" fontId="50" fillId="37" borderId="29" xfId="0" applyFont="1" applyFill="1" applyBorder="1" applyAlignment="1">
      <alignment horizontal="center" vertical="center" wrapText="1"/>
    </xf>
    <xf numFmtId="0" fontId="50" fillId="37" borderId="32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3" fontId="47" fillId="16" borderId="25" xfId="0" applyNumberFormat="1" applyFont="1" applyFill="1" applyBorder="1" applyAlignment="1">
      <alignment horizontal="center" vertical="center" wrapText="1"/>
    </xf>
    <xf numFmtId="183" fontId="47" fillId="16" borderId="26" xfId="0" applyNumberFormat="1" applyFont="1" applyFill="1" applyBorder="1" applyAlignment="1">
      <alignment horizontal="center" vertical="center" wrapText="1"/>
    </xf>
    <xf numFmtId="183" fontId="46" fillId="0" borderId="25" xfId="0" applyNumberFormat="1" applyFont="1" applyBorder="1" applyAlignment="1">
      <alignment horizontal="center" vertical="center" wrapText="1"/>
    </xf>
    <xf numFmtId="183" fontId="46" fillId="0" borderId="26" xfId="0" applyNumberFormat="1" applyFont="1" applyBorder="1" applyAlignment="1">
      <alignment horizontal="center" vertical="center" wrapText="1"/>
    </xf>
    <xf numFmtId="184" fontId="47" fillId="16" borderId="25" xfId="0" applyNumberFormat="1" applyFont="1" applyFill="1" applyBorder="1" applyAlignment="1">
      <alignment horizontal="center" vertical="center" wrapText="1"/>
    </xf>
    <xf numFmtId="184" fontId="47" fillId="16" borderId="26" xfId="0" applyNumberFormat="1" applyFont="1" applyFill="1" applyBorder="1" applyAlignment="1">
      <alignment horizontal="center" vertical="center" wrapText="1"/>
    </xf>
    <xf numFmtId="184" fontId="46" fillId="0" borderId="25" xfId="0" applyNumberFormat="1" applyFont="1" applyBorder="1" applyAlignment="1">
      <alignment horizontal="center" vertical="center" wrapText="1"/>
    </xf>
    <xf numFmtId="184" fontId="46" fillId="0" borderId="26" xfId="0" applyNumberFormat="1" applyFont="1" applyBorder="1" applyAlignment="1">
      <alignment horizontal="center" vertical="center" wrapText="1"/>
    </xf>
    <xf numFmtId="0" fontId="3" fillId="16" borderId="3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4"/>
  <sheetViews>
    <sheetView tabSelected="1" zoomScalePageLayoutView="0" workbookViewId="0" topLeftCell="A1">
      <selection activeCell="E133" sqref="E133"/>
    </sheetView>
  </sheetViews>
  <sheetFormatPr defaultColWidth="9.140625" defaultRowHeight="15"/>
  <cols>
    <col min="1" max="1" width="5.7109375" style="1" customWidth="1"/>
    <col min="2" max="2" width="8.421875" style="1" customWidth="1"/>
    <col min="3" max="3" width="7.8515625" style="1" customWidth="1"/>
    <col min="4" max="4" width="10.00390625" style="55" customWidth="1"/>
    <col min="5" max="5" width="7.140625" style="1" customWidth="1"/>
    <col min="6" max="6" width="9.421875" style="1" customWidth="1"/>
    <col min="7" max="7" width="9.421875" style="55" customWidth="1"/>
    <col min="8" max="8" width="9.140625" style="55" customWidth="1"/>
    <col min="9" max="9" width="14.57421875" style="1" customWidth="1"/>
    <col min="10" max="10" width="8.140625" style="1" customWidth="1"/>
    <col min="11" max="11" width="9.57421875" style="20" customWidth="1"/>
    <col min="12" max="12" width="12.7109375" style="21" customWidth="1"/>
    <col min="13" max="13" width="9.7109375" style="66" customWidth="1"/>
    <col min="14" max="14" width="7.8515625" style="71" customWidth="1"/>
    <col min="15" max="16384" width="9.140625" style="1" customWidth="1"/>
  </cols>
  <sheetData>
    <row r="1" spans="1:14" ht="1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ht="1.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4" ht="15" hidden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4" ht="15" hidden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spans="1:14" ht="15" hidden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</row>
    <row r="6" spans="1:14" ht="15" hidden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</row>
    <row r="7" spans="1:14" ht="15" hidden="1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</row>
    <row r="8" spans="1:14" ht="15" hidden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</row>
    <row r="9" spans="1:14" ht="15">
      <c r="A9" s="134" t="s">
        <v>143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</row>
    <row r="10" spans="1:14" ht="60" customHeight="1" thickBot="1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</row>
    <row r="11" spans="1:14" ht="15.75" customHeight="1" thickBot="1">
      <c r="A11" s="101" t="s">
        <v>0</v>
      </c>
      <c r="B11" s="101" t="s">
        <v>119</v>
      </c>
      <c r="C11" s="117" t="s">
        <v>120</v>
      </c>
      <c r="D11" s="118"/>
      <c r="E11" s="118"/>
      <c r="F11" s="119"/>
      <c r="G11" s="110" t="s">
        <v>121</v>
      </c>
      <c r="H11" s="112" t="s">
        <v>122</v>
      </c>
      <c r="I11" s="101" t="s">
        <v>125</v>
      </c>
      <c r="J11" s="101" t="s">
        <v>129</v>
      </c>
      <c r="K11" s="99" t="s">
        <v>124</v>
      </c>
      <c r="L11" s="103" t="s">
        <v>131</v>
      </c>
      <c r="M11" s="137" t="s">
        <v>141</v>
      </c>
      <c r="N11" s="141" t="s">
        <v>139</v>
      </c>
    </row>
    <row r="12" spans="1:14" ht="32.25" customHeight="1" thickBot="1">
      <c r="A12" s="116"/>
      <c r="B12" s="102"/>
      <c r="C12" s="25" t="s">
        <v>117</v>
      </c>
      <c r="D12" s="43" t="s">
        <v>118</v>
      </c>
      <c r="E12" s="26" t="s">
        <v>123</v>
      </c>
      <c r="F12" s="27" t="s">
        <v>140</v>
      </c>
      <c r="G12" s="111"/>
      <c r="H12" s="113"/>
      <c r="I12" s="102"/>
      <c r="J12" s="102"/>
      <c r="K12" s="100"/>
      <c r="L12" s="104"/>
      <c r="M12" s="138"/>
      <c r="N12" s="142"/>
    </row>
    <row r="13" spans="1:14" ht="19.5" customHeight="1">
      <c r="A13" s="122" t="s">
        <v>132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1:14" ht="19.5" customHeight="1">
      <c r="A14" s="145" t="s">
        <v>135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</row>
    <row r="15" spans="1:14" ht="72">
      <c r="A15" s="28">
        <v>1</v>
      </c>
      <c r="B15" s="29" t="s">
        <v>2</v>
      </c>
      <c r="C15" s="29" t="s">
        <v>3</v>
      </c>
      <c r="D15" s="44">
        <v>75.5062</v>
      </c>
      <c r="E15" s="29">
        <v>0</v>
      </c>
      <c r="F15" s="29" t="s">
        <v>4</v>
      </c>
      <c r="G15" s="44">
        <v>10.920259329410067</v>
      </c>
      <c r="H15" s="56">
        <v>86.42645932941008</v>
      </c>
      <c r="I15" s="30" t="s">
        <v>126</v>
      </c>
      <c r="J15" s="31" t="s">
        <v>130</v>
      </c>
      <c r="K15" s="32">
        <v>800</v>
      </c>
      <c r="L15" s="33"/>
      <c r="M15" s="64">
        <f aca="true" t="shared" si="0" ref="M15:M21">H15*K15</f>
        <v>69141.16746352807</v>
      </c>
      <c r="N15" s="69" t="s">
        <v>142</v>
      </c>
    </row>
    <row r="16" spans="1:14" ht="72">
      <c r="A16" s="34">
        <v>2</v>
      </c>
      <c r="B16" s="35" t="s">
        <v>5</v>
      </c>
      <c r="C16" s="35" t="s">
        <v>3</v>
      </c>
      <c r="D16" s="45">
        <v>119.835</v>
      </c>
      <c r="E16" s="35">
        <v>0</v>
      </c>
      <c r="F16" s="35" t="s">
        <v>6</v>
      </c>
      <c r="G16" s="45">
        <v>18.775699432207904</v>
      </c>
      <c r="H16" s="57">
        <v>138.6106994322079</v>
      </c>
      <c r="I16" s="36" t="s">
        <v>126</v>
      </c>
      <c r="J16" s="36"/>
      <c r="K16" s="37">
        <v>900</v>
      </c>
      <c r="L16" s="38"/>
      <c r="M16" s="64">
        <f t="shared" si="0"/>
        <v>124749.6294889871</v>
      </c>
      <c r="N16" s="70" t="s">
        <v>142</v>
      </c>
    </row>
    <row r="17" spans="1:14" ht="72">
      <c r="A17" s="34">
        <v>3</v>
      </c>
      <c r="B17" s="35" t="s">
        <v>7</v>
      </c>
      <c r="C17" s="35" t="s">
        <v>3</v>
      </c>
      <c r="D17" s="45">
        <v>43.6175</v>
      </c>
      <c r="E17" s="35">
        <v>0</v>
      </c>
      <c r="F17" s="35" t="s">
        <v>6</v>
      </c>
      <c r="G17" s="45">
        <v>6.83397229510851</v>
      </c>
      <c r="H17" s="57">
        <v>50.45147229510851</v>
      </c>
      <c r="I17" s="36" t="s">
        <v>126</v>
      </c>
      <c r="J17" s="36"/>
      <c r="K17" s="37">
        <v>790</v>
      </c>
      <c r="L17" s="38"/>
      <c r="M17" s="64">
        <f t="shared" si="0"/>
        <v>39856.66311313572</v>
      </c>
      <c r="N17" s="70">
        <f>M17+70*H17</f>
        <v>43388.266173793316</v>
      </c>
    </row>
    <row r="18" spans="1:14" ht="72">
      <c r="A18" s="34">
        <v>4</v>
      </c>
      <c r="B18" s="35" t="s">
        <v>8</v>
      </c>
      <c r="C18" s="35" t="s">
        <v>3</v>
      </c>
      <c r="D18" s="45">
        <v>43.6175</v>
      </c>
      <c r="E18" s="35">
        <v>0</v>
      </c>
      <c r="F18" s="35" t="s">
        <v>6</v>
      </c>
      <c r="G18" s="45">
        <v>6.83397229510851</v>
      </c>
      <c r="H18" s="57">
        <v>50.45147229510851</v>
      </c>
      <c r="I18" s="36" t="s">
        <v>126</v>
      </c>
      <c r="J18" s="36"/>
      <c r="K18" s="37">
        <v>790</v>
      </c>
      <c r="L18" s="38"/>
      <c r="M18" s="64">
        <f t="shared" si="0"/>
        <v>39856.66311313572</v>
      </c>
      <c r="N18" s="70">
        <f>M18+70*H18</f>
        <v>43388.266173793316</v>
      </c>
    </row>
    <row r="19" spans="1:14" ht="72">
      <c r="A19" s="34">
        <v>5</v>
      </c>
      <c r="B19" s="35" t="s">
        <v>9</v>
      </c>
      <c r="C19" s="35" t="s">
        <v>3</v>
      </c>
      <c r="D19" s="45">
        <v>43.88</v>
      </c>
      <c r="E19" s="35">
        <v>0</v>
      </c>
      <c r="F19" s="35" t="s">
        <v>6</v>
      </c>
      <c r="G19" s="45">
        <v>6.875100689158284</v>
      </c>
      <c r="H19" s="57">
        <v>50.75510068915828</v>
      </c>
      <c r="I19" s="36" t="s">
        <v>126</v>
      </c>
      <c r="J19" s="36"/>
      <c r="K19" s="37">
        <v>790</v>
      </c>
      <c r="L19" s="38"/>
      <c r="M19" s="64">
        <f t="shared" si="0"/>
        <v>40096.52954443504</v>
      </c>
      <c r="N19" s="70">
        <f>M19+70*H19</f>
        <v>43649.38659267612</v>
      </c>
    </row>
    <row r="20" spans="1:14" ht="72">
      <c r="A20" s="34">
        <v>6</v>
      </c>
      <c r="B20" s="35" t="s">
        <v>10</v>
      </c>
      <c r="C20" s="35" t="s">
        <v>3</v>
      </c>
      <c r="D20" s="45">
        <v>43.88</v>
      </c>
      <c r="E20" s="35">
        <v>0</v>
      </c>
      <c r="F20" s="35" t="s">
        <v>6</v>
      </c>
      <c r="G20" s="45">
        <v>6.875100689158284</v>
      </c>
      <c r="H20" s="57">
        <v>50.75510068915828</v>
      </c>
      <c r="I20" s="36" t="s">
        <v>126</v>
      </c>
      <c r="J20" s="36"/>
      <c r="K20" s="37">
        <v>790</v>
      </c>
      <c r="L20" s="38"/>
      <c r="M20" s="64">
        <f t="shared" si="0"/>
        <v>40096.52954443504</v>
      </c>
      <c r="N20" s="70">
        <f>M20+70*H20</f>
        <v>43649.38659267612</v>
      </c>
    </row>
    <row r="21" spans="1:14" ht="72.75" thickBot="1">
      <c r="A21" s="39">
        <v>7</v>
      </c>
      <c r="B21" s="40" t="s">
        <v>11</v>
      </c>
      <c r="C21" s="40" t="s">
        <v>3</v>
      </c>
      <c r="D21" s="46">
        <v>44.8468</v>
      </c>
      <c r="E21" s="40">
        <v>0</v>
      </c>
      <c r="F21" s="40" t="s">
        <v>6</v>
      </c>
      <c r="G21" s="46">
        <v>7.026578522938554</v>
      </c>
      <c r="H21" s="58">
        <v>51.87337852293855</v>
      </c>
      <c r="I21" s="36" t="s">
        <v>126</v>
      </c>
      <c r="J21" s="36"/>
      <c r="K21" s="37">
        <v>790</v>
      </c>
      <c r="L21" s="38"/>
      <c r="M21" s="64">
        <f t="shared" si="0"/>
        <v>40979.96903312146</v>
      </c>
      <c r="N21" s="70">
        <f>M21+70*H21</f>
        <v>44611.10552972716</v>
      </c>
    </row>
    <row r="22" spans="1:14" ht="26.25" customHeight="1" thickBot="1">
      <c r="A22" s="114" t="s">
        <v>134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</row>
    <row r="23" spans="1:14" ht="55.5" customHeight="1">
      <c r="A23" s="41">
        <v>8</v>
      </c>
      <c r="B23" s="42" t="s">
        <v>12</v>
      </c>
      <c r="C23" s="42" t="s">
        <v>13</v>
      </c>
      <c r="D23" s="47">
        <v>51.4856</v>
      </c>
      <c r="E23" s="42">
        <v>3.825</v>
      </c>
      <c r="F23" s="42" t="s">
        <v>4</v>
      </c>
      <c r="G23" s="47">
        <v>8.414713068142262</v>
      </c>
      <c r="H23" s="59">
        <v>63.72531306814226</v>
      </c>
      <c r="I23" s="36" t="s">
        <v>127</v>
      </c>
      <c r="J23" s="36"/>
      <c r="K23" s="37">
        <v>890</v>
      </c>
      <c r="L23" s="38"/>
      <c r="M23" s="65">
        <f>H23*K23</f>
        <v>56715.528630646615</v>
      </c>
      <c r="N23" s="70">
        <f>M23+H23*70</f>
        <v>61176.300545416576</v>
      </c>
    </row>
    <row r="24" spans="1:14" ht="48">
      <c r="A24" s="34">
        <v>9</v>
      </c>
      <c r="B24" s="35" t="s">
        <v>14</v>
      </c>
      <c r="C24" s="35" t="s">
        <v>13</v>
      </c>
      <c r="D24" s="45">
        <v>32.5562</v>
      </c>
      <c r="E24" s="35">
        <v>2.4</v>
      </c>
      <c r="F24" s="35" t="s">
        <v>15</v>
      </c>
      <c r="G24" s="45">
        <v>5.5419785785044295</v>
      </c>
      <c r="H24" s="57">
        <v>40.49817857850442</v>
      </c>
      <c r="I24" s="36" t="s">
        <v>127</v>
      </c>
      <c r="J24" s="36"/>
      <c r="K24" s="37">
        <v>890</v>
      </c>
      <c r="L24" s="38"/>
      <c r="M24" s="65">
        <f aca="true" t="shared" si="1" ref="M24:M36">H24*K24</f>
        <v>36043.37893486894</v>
      </c>
      <c r="N24" s="70">
        <f aca="true" t="shared" si="2" ref="N24:N36">M24+H24*70</f>
        <v>38878.25143536425</v>
      </c>
    </row>
    <row r="25" spans="1:14" ht="48">
      <c r="A25" s="34">
        <v>10</v>
      </c>
      <c r="B25" s="35" t="s">
        <v>16</v>
      </c>
      <c r="C25" s="35" t="s">
        <v>13</v>
      </c>
      <c r="D25" s="45">
        <v>67.1956</v>
      </c>
      <c r="E25" s="35">
        <v>3</v>
      </c>
      <c r="F25" s="35" t="s">
        <v>17</v>
      </c>
      <c r="G25" s="45">
        <v>11.583094883386167</v>
      </c>
      <c r="H25" s="57">
        <v>81.77869488338617</v>
      </c>
      <c r="I25" s="36" t="s">
        <v>127</v>
      </c>
      <c r="J25" s="36"/>
      <c r="K25" s="37">
        <v>890</v>
      </c>
      <c r="L25" s="38"/>
      <c r="M25" s="65">
        <f t="shared" si="1"/>
        <v>72783.03844621369</v>
      </c>
      <c r="N25" s="70">
        <f t="shared" si="2"/>
        <v>78507.54708805072</v>
      </c>
    </row>
    <row r="26" spans="1:14" ht="30" customHeight="1">
      <c r="A26" s="86">
        <v>11</v>
      </c>
      <c r="B26" s="87" t="s">
        <v>18</v>
      </c>
      <c r="C26" s="87" t="s">
        <v>13</v>
      </c>
      <c r="D26" s="88">
        <v>43.6175</v>
      </c>
      <c r="E26" s="87">
        <v>0</v>
      </c>
      <c r="F26" s="87" t="s">
        <v>19</v>
      </c>
      <c r="G26" s="88">
        <v>6.6357759136529895</v>
      </c>
      <c r="H26" s="89">
        <v>50.25327591365299</v>
      </c>
      <c r="I26" s="90" t="s">
        <v>128</v>
      </c>
      <c r="J26" s="90"/>
      <c r="K26" s="91">
        <v>890</v>
      </c>
      <c r="L26" s="98" t="s">
        <v>146</v>
      </c>
      <c r="M26" s="92">
        <f t="shared" si="1"/>
        <v>44725.41556315116</v>
      </c>
      <c r="N26" s="93">
        <f t="shared" si="2"/>
        <v>48243.14487710687</v>
      </c>
    </row>
    <row r="27" spans="1:14" ht="72">
      <c r="A27" s="34">
        <v>12</v>
      </c>
      <c r="B27" s="35" t="s">
        <v>20</v>
      </c>
      <c r="C27" s="35" t="s">
        <v>13</v>
      </c>
      <c r="D27" s="45">
        <v>95.6725</v>
      </c>
      <c r="E27" s="35">
        <v>33.075</v>
      </c>
      <c r="F27" s="35" t="s">
        <v>6</v>
      </c>
      <c r="G27" s="45">
        <v>22.10347821807852</v>
      </c>
      <c r="H27" s="57">
        <v>150.85097821807852</v>
      </c>
      <c r="I27" s="36" t="s">
        <v>126</v>
      </c>
      <c r="J27" s="36"/>
      <c r="K27" s="37">
        <v>890</v>
      </c>
      <c r="L27" s="38"/>
      <c r="M27" s="65">
        <f t="shared" si="1"/>
        <v>134257.3706140899</v>
      </c>
      <c r="N27" s="70">
        <f t="shared" si="2"/>
        <v>144816.93908935538</v>
      </c>
    </row>
    <row r="28" spans="1:14" ht="24">
      <c r="A28" s="86">
        <v>13</v>
      </c>
      <c r="B28" s="87" t="s">
        <v>21</v>
      </c>
      <c r="C28" s="87" t="s">
        <v>13</v>
      </c>
      <c r="D28" s="88">
        <v>43.88</v>
      </c>
      <c r="E28" s="87">
        <v>0</v>
      </c>
      <c r="F28" s="87" t="s">
        <v>19</v>
      </c>
      <c r="G28" s="88">
        <v>6.675711516962073</v>
      </c>
      <c r="H28" s="89">
        <v>50.55571151696208</v>
      </c>
      <c r="I28" s="90" t="s">
        <v>128</v>
      </c>
      <c r="J28" s="90"/>
      <c r="K28" s="91">
        <v>890</v>
      </c>
      <c r="L28" s="98" t="s">
        <v>146</v>
      </c>
      <c r="M28" s="92">
        <f t="shared" si="1"/>
        <v>44994.58325009625</v>
      </c>
      <c r="N28" s="93">
        <f t="shared" si="2"/>
        <v>48533.48305628359</v>
      </c>
    </row>
    <row r="29" spans="1:14" ht="72">
      <c r="A29" s="34">
        <v>14</v>
      </c>
      <c r="B29" s="35" t="s">
        <v>22</v>
      </c>
      <c r="C29" s="35" t="s">
        <v>13</v>
      </c>
      <c r="D29" s="45">
        <v>95.4406</v>
      </c>
      <c r="E29" s="35">
        <v>33.075</v>
      </c>
      <c r="F29" s="35" t="s">
        <v>6</v>
      </c>
      <c r="G29" s="45">
        <v>22.06366543259708</v>
      </c>
      <c r="H29" s="57">
        <v>150.57926543259708</v>
      </c>
      <c r="I29" s="36" t="s">
        <v>126</v>
      </c>
      <c r="J29" s="36"/>
      <c r="K29" s="37">
        <v>890</v>
      </c>
      <c r="L29" s="38"/>
      <c r="M29" s="65">
        <f t="shared" si="1"/>
        <v>134015.5462350114</v>
      </c>
      <c r="N29" s="70">
        <f t="shared" si="2"/>
        <v>144556.09481529318</v>
      </c>
    </row>
    <row r="30" spans="1:14" ht="24">
      <c r="A30" s="86">
        <v>15</v>
      </c>
      <c r="B30" s="87" t="s">
        <v>23</v>
      </c>
      <c r="C30" s="87" t="s">
        <v>13</v>
      </c>
      <c r="D30" s="88">
        <v>28.5375</v>
      </c>
      <c r="E30" s="87">
        <v>0</v>
      </c>
      <c r="F30" s="87" t="s">
        <v>19</v>
      </c>
      <c r="G30" s="88">
        <v>4.341570588315979</v>
      </c>
      <c r="H30" s="89">
        <v>32.87907058831598</v>
      </c>
      <c r="I30" s="90" t="s">
        <v>128</v>
      </c>
      <c r="J30" s="90"/>
      <c r="K30" s="91">
        <v>890</v>
      </c>
      <c r="L30" s="98" t="s">
        <v>147</v>
      </c>
      <c r="M30" s="92">
        <f t="shared" si="1"/>
        <v>29262.372823601225</v>
      </c>
      <c r="N30" s="93">
        <f t="shared" si="2"/>
        <v>31563.907764783344</v>
      </c>
    </row>
    <row r="31" spans="1:14" ht="24">
      <c r="A31" s="86">
        <v>16</v>
      </c>
      <c r="B31" s="87" t="s">
        <v>24</v>
      </c>
      <c r="C31" s="87" t="s">
        <v>13</v>
      </c>
      <c r="D31" s="88">
        <v>28.5375</v>
      </c>
      <c r="E31" s="87">
        <v>0</v>
      </c>
      <c r="F31" s="87" t="s">
        <v>19</v>
      </c>
      <c r="G31" s="88">
        <v>4.251121201059396</v>
      </c>
      <c r="H31" s="89">
        <v>32.7886212010594</v>
      </c>
      <c r="I31" s="90" t="s">
        <v>128</v>
      </c>
      <c r="J31" s="90"/>
      <c r="K31" s="91">
        <v>890</v>
      </c>
      <c r="L31" s="98" t="s">
        <v>147</v>
      </c>
      <c r="M31" s="92">
        <f t="shared" si="1"/>
        <v>29181.872868942864</v>
      </c>
      <c r="N31" s="93">
        <f t="shared" si="2"/>
        <v>31477.076353017022</v>
      </c>
    </row>
    <row r="32" spans="1:14" ht="72">
      <c r="A32" s="34">
        <v>17</v>
      </c>
      <c r="B32" s="35" t="s">
        <v>25</v>
      </c>
      <c r="C32" s="35" t="s">
        <v>13</v>
      </c>
      <c r="D32" s="45">
        <v>43.8493</v>
      </c>
      <c r="E32" s="35">
        <v>3.825</v>
      </c>
      <c r="F32" s="35" t="s">
        <v>6</v>
      </c>
      <c r="G32" s="45">
        <v>8.184763600164203</v>
      </c>
      <c r="H32" s="57">
        <v>55.859063600164205</v>
      </c>
      <c r="I32" s="36" t="s">
        <v>126</v>
      </c>
      <c r="J32" s="36"/>
      <c r="K32" s="37">
        <v>890</v>
      </c>
      <c r="L32" s="38"/>
      <c r="M32" s="65">
        <f t="shared" si="1"/>
        <v>49714.566604146145</v>
      </c>
      <c r="N32" s="70">
        <f t="shared" si="2"/>
        <v>53624.70105615764</v>
      </c>
    </row>
    <row r="33" spans="1:14" ht="24">
      <c r="A33" s="86">
        <v>18</v>
      </c>
      <c r="B33" s="87" t="s">
        <v>26</v>
      </c>
      <c r="C33" s="87" t="s">
        <v>13</v>
      </c>
      <c r="D33" s="88">
        <v>43.88</v>
      </c>
      <c r="E33" s="87">
        <v>0</v>
      </c>
      <c r="F33" s="87" t="s">
        <v>19</v>
      </c>
      <c r="G33" s="88">
        <v>6.536634193692031</v>
      </c>
      <c r="H33" s="89">
        <v>50.41663419369203</v>
      </c>
      <c r="I33" s="90" t="s">
        <v>128</v>
      </c>
      <c r="J33" s="90"/>
      <c r="K33" s="91">
        <v>890</v>
      </c>
      <c r="L33" s="98" t="s">
        <v>147</v>
      </c>
      <c r="M33" s="92">
        <f t="shared" si="1"/>
        <v>44870.80443238591</v>
      </c>
      <c r="N33" s="93">
        <f t="shared" si="2"/>
        <v>48399.96882594435</v>
      </c>
    </row>
    <row r="34" spans="1:14" ht="72">
      <c r="A34" s="34">
        <v>19</v>
      </c>
      <c r="B34" s="35" t="s">
        <v>27</v>
      </c>
      <c r="C34" s="35" t="s">
        <v>13</v>
      </c>
      <c r="D34" s="45">
        <v>43.8859</v>
      </c>
      <c r="E34" s="35">
        <v>3.825</v>
      </c>
      <c r="F34" s="35" t="s">
        <v>6</v>
      </c>
      <c r="G34" s="45">
        <v>8.191047118700732</v>
      </c>
      <c r="H34" s="57">
        <v>55.90194711870073</v>
      </c>
      <c r="I34" s="36" t="s">
        <v>126</v>
      </c>
      <c r="J34" s="36"/>
      <c r="K34" s="37">
        <v>890</v>
      </c>
      <c r="L34" s="38"/>
      <c r="M34" s="65">
        <f t="shared" si="1"/>
        <v>49752.73293564365</v>
      </c>
      <c r="N34" s="70">
        <f t="shared" si="2"/>
        <v>53665.869233952704</v>
      </c>
    </row>
    <row r="35" spans="1:14" ht="72">
      <c r="A35" s="86">
        <v>20</v>
      </c>
      <c r="B35" s="87" t="s">
        <v>28</v>
      </c>
      <c r="C35" s="87" t="s">
        <v>13</v>
      </c>
      <c r="D35" s="88">
        <v>45.1046</v>
      </c>
      <c r="E35" s="87">
        <v>3.825</v>
      </c>
      <c r="F35" s="87" t="s">
        <v>6</v>
      </c>
      <c r="G35" s="88">
        <v>8.400274551500377</v>
      </c>
      <c r="H35" s="89">
        <v>57.32987455150038</v>
      </c>
      <c r="I35" s="90" t="s">
        <v>126</v>
      </c>
      <c r="J35" s="90"/>
      <c r="K35" s="91">
        <v>890</v>
      </c>
      <c r="L35" s="98" t="s">
        <v>148</v>
      </c>
      <c r="M35" s="92">
        <f t="shared" si="1"/>
        <v>51023.588350835336</v>
      </c>
      <c r="N35" s="93">
        <f t="shared" si="2"/>
        <v>55036.67956944036</v>
      </c>
    </row>
    <row r="36" spans="1:14" ht="24.75" thickBot="1">
      <c r="A36" s="94">
        <v>21</v>
      </c>
      <c r="B36" s="95" t="s">
        <v>29</v>
      </c>
      <c r="C36" s="95" t="s">
        <v>13</v>
      </c>
      <c r="D36" s="96">
        <v>88.7688</v>
      </c>
      <c r="E36" s="95">
        <v>0</v>
      </c>
      <c r="F36" s="95" t="s">
        <v>19</v>
      </c>
      <c r="G36" s="96">
        <v>13.504897459136346</v>
      </c>
      <c r="H36" s="97">
        <v>102.27369745913634</v>
      </c>
      <c r="I36" s="90" t="s">
        <v>128</v>
      </c>
      <c r="J36" s="90"/>
      <c r="K36" s="91">
        <v>790</v>
      </c>
      <c r="L36" s="98" t="s">
        <v>149</v>
      </c>
      <c r="M36" s="92">
        <f t="shared" si="1"/>
        <v>80796.22099271772</v>
      </c>
      <c r="N36" s="93">
        <f t="shared" si="2"/>
        <v>87955.37981485727</v>
      </c>
    </row>
    <row r="37" spans="1:14" ht="15.75" customHeight="1" thickBot="1">
      <c r="A37" s="114" t="s">
        <v>136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</row>
    <row r="38" spans="1:14" ht="48">
      <c r="A38" s="41">
        <v>22</v>
      </c>
      <c r="B38" s="42" t="s">
        <v>30</v>
      </c>
      <c r="C38" s="42" t="s">
        <v>31</v>
      </c>
      <c r="D38" s="47">
        <v>46.3481</v>
      </c>
      <c r="E38" s="42">
        <v>4.875</v>
      </c>
      <c r="F38" s="42" t="s">
        <v>4</v>
      </c>
      <c r="G38" s="47">
        <v>8.286676975133265</v>
      </c>
      <c r="H38" s="59">
        <v>59.50977697513326</v>
      </c>
      <c r="I38" s="36" t="s">
        <v>127</v>
      </c>
      <c r="J38" s="36"/>
      <c r="K38" s="37">
        <v>980</v>
      </c>
      <c r="L38" s="38"/>
      <c r="M38" s="65">
        <f>H38*K38</f>
        <v>58319.5814356306</v>
      </c>
      <c r="N38" s="70">
        <f>M38+H38*80</f>
        <v>63080.36359364126</v>
      </c>
    </row>
    <row r="39" spans="1:14" ht="48">
      <c r="A39" s="34">
        <v>23</v>
      </c>
      <c r="B39" s="35" t="s">
        <v>32</v>
      </c>
      <c r="C39" s="35" t="s">
        <v>31</v>
      </c>
      <c r="D39" s="45">
        <v>28.5813</v>
      </c>
      <c r="E39" s="35">
        <v>3.975</v>
      </c>
      <c r="F39" s="35" t="s">
        <v>15</v>
      </c>
      <c r="G39" s="45">
        <v>5.481806347766681</v>
      </c>
      <c r="H39" s="57">
        <v>38.03810634776668</v>
      </c>
      <c r="I39" s="36" t="s">
        <v>127</v>
      </c>
      <c r="J39" s="36"/>
      <c r="K39" s="37">
        <v>980</v>
      </c>
      <c r="L39" s="38"/>
      <c r="M39" s="65">
        <f aca="true" t="shared" si="3" ref="M39:M52">H39*K39</f>
        <v>37277.34422081135</v>
      </c>
      <c r="N39" s="70">
        <f aca="true" t="shared" si="4" ref="N39:N52">M39+H39*80</f>
        <v>40320.39272863268</v>
      </c>
    </row>
    <row r="40" spans="1:14" ht="48">
      <c r="A40" s="34">
        <v>24</v>
      </c>
      <c r="B40" s="35" t="s">
        <v>33</v>
      </c>
      <c r="C40" s="35" t="s">
        <v>31</v>
      </c>
      <c r="D40" s="45">
        <v>57.7831</v>
      </c>
      <c r="E40" s="35">
        <v>9.34</v>
      </c>
      <c r="F40" s="35" t="s">
        <v>17</v>
      </c>
      <c r="G40" s="45">
        <v>11.523749810908221</v>
      </c>
      <c r="H40" s="57">
        <v>78.64684981090821</v>
      </c>
      <c r="I40" s="36" t="s">
        <v>127</v>
      </c>
      <c r="J40" s="36"/>
      <c r="K40" s="37">
        <v>980</v>
      </c>
      <c r="L40" s="38"/>
      <c r="M40" s="65">
        <f t="shared" si="3"/>
        <v>77073.91281469005</v>
      </c>
      <c r="N40" s="70">
        <f t="shared" si="4"/>
        <v>83365.6607995627</v>
      </c>
    </row>
    <row r="41" spans="1:14" ht="24">
      <c r="A41" s="34">
        <v>25</v>
      </c>
      <c r="B41" s="35" t="s">
        <v>34</v>
      </c>
      <c r="C41" s="35" t="s">
        <v>31</v>
      </c>
      <c r="D41" s="45">
        <v>43.88</v>
      </c>
      <c r="E41" s="35">
        <v>3.825</v>
      </c>
      <c r="F41" s="35" t="s">
        <v>19</v>
      </c>
      <c r="G41" s="45">
        <v>7.560031570872164</v>
      </c>
      <c r="H41" s="57">
        <v>55.26503157087217</v>
      </c>
      <c r="I41" s="36" t="s">
        <v>128</v>
      </c>
      <c r="J41" s="36"/>
      <c r="K41" s="37">
        <v>890</v>
      </c>
      <c r="L41" s="38"/>
      <c r="M41" s="65">
        <f t="shared" si="3"/>
        <v>49185.87809807623</v>
      </c>
      <c r="N41" s="70">
        <f t="shared" si="4"/>
        <v>53607.080623746006</v>
      </c>
    </row>
    <row r="42" spans="1:14" ht="72">
      <c r="A42" s="34">
        <v>26</v>
      </c>
      <c r="B42" s="35" t="s">
        <v>35</v>
      </c>
      <c r="C42" s="35" t="s">
        <v>31</v>
      </c>
      <c r="D42" s="45">
        <v>95.6725</v>
      </c>
      <c r="E42" s="35">
        <v>33.075</v>
      </c>
      <c r="F42" s="35" t="s">
        <v>6</v>
      </c>
      <c r="G42" s="45">
        <v>22.10347821807852</v>
      </c>
      <c r="H42" s="57">
        <v>150.85097821807852</v>
      </c>
      <c r="I42" s="36" t="s">
        <v>126</v>
      </c>
      <c r="J42" s="36"/>
      <c r="K42" s="37">
        <v>980</v>
      </c>
      <c r="L42" s="38"/>
      <c r="M42" s="65">
        <f t="shared" si="3"/>
        <v>147833.95865371695</v>
      </c>
      <c r="N42" s="70">
        <f t="shared" si="4"/>
        <v>159902.03691116325</v>
      </c>
    </row>
    <row r="43" spans="1:14" ht="24">
      <c r="A43" s="34">
        <v>27</v>
      </c>
      <c r="B43" s="35" t="s">
        <v>36</v>
      </c>
      <c r="C43" s="35" t="s">
        <v>31</v>
      </c>
      <c r="D43" s="45">
        <v>43.88</v>
      </c>
      <c r="E43" s="35">
        <v>3.825</v>
      </c>
      <c r="F43" s="35" t="s">
        <v>19</v>
      </c>
      <c r="G43" s="45">
        <v>7.560031570872164</v>
      </c>
      <c r="H43" s="57">
        <v>55.26503157087217</v>
      </c>
      <c r="I43" s="36" t="s">
        <v>128</v>
      </c>
      <c r="J43" s="36"/>
      <c r="K43" s="37">
        <v>890</v>
      </c>
      <c r="L43" s="38"/>
      <c r="M43" s="65">
        <f t="shared" si="3"/>
        <v>49185.87809807623</v>
      </c>
      <c r="N43" s="70">
        <f t="shared" si="4"/>
        <v>53607.080623746006</v>
      </c>
    </row>
    <row r="44" spans="1:14" ht="72">
      <c r="A44" s="34">
        <v>28</v>
      </c>
      <c r="B44" s="35" t="s">
        <v>37</v>
      </c>
      <c r="C44" s="35" t="s">
        <v>31</v>
      </c>
      <c r="D44" s="45">
        <v>94.4406</v>
      </c>
      <c r="E44" s="35">
        <v>33.075</v>
      </c>
      <c r="F44" s="35" t="s">
        <v>6</v>
      </c>
      <c r="G44" s="45">
        <v>21.891984598265704</v>
      </c>
      <c r="H44" s="57">
        <v>149.40758459826571</v>
      </c>
      <c r="I44" s="36" t="s">
        <v>126</v>
      </c>
      <c r="J44" s="36"/>
      <c r="K44" s="37">
        <v>980</v>
      </c>
      <c r="L44" s="38"/>
      <c r="M44" s="65">
        <f t="shared" si="3"/>
        <v>146419.4329063004</v>
      </c>
      <c r="N44" s="70">
        <f t="shared" si="4"/>
        <v>158372.03967416167</v>
      </c>
    </row>
    <row r="45" spans="1:14" ht="24">
      <c r="A45" s="86">
        <v>29</v>
      </c>
      <c r="B45" s="87" t="s">
        <v>38</v>
      </c>
      <c r="C45" s="87" t="s">
        <v>31</v>
      </c>
      <c r="D45" s="88">
        <v>28.275</v>
      </c>
      <c r="E45" s="87">
        <v>4.1975</v>
      </c>
      <c r="F45" s="87" t="s">
        <v>19</v>
      </c>
      <c r="G45" s="88">
        <v>5.146066977992795</v>
      </c>
      <c r="H45" s="89">
        <v>37.61856697799279</v>
      </c>
      <c r="I45" s="90" t="s">
        <v>128</v>
      </c>
      <c r="J45" s="90"/>
      <c r="K45" s="91">
        <v>890</v>
      </c>
      <c r="L45" s="98" t="s">
        <v>150</v>
      </c>
      <c r="M45" s="92">
        <f t="shared" si="3"/>
        <v>33480.52461041359</v>
      </c>
      <c r="N45" s="93">
        <f t="shared" si="4"/>
        <v>36490.00996865301</v>
      </c>
    </row>
    <row r="46" spans="1:14" ht="24">
      <c r="A46" s="86">
        <v>30</v>
      </c>
      <c r="B46" s="87" t="s">
        <v>39</v>
      </c>
      <c r="C46" s="87" t="s">
        <v>31</v>
      </c>
      <c r="D46" s="88">
        <v>28.275</v>
      </c>
      <c r="E46" s="87">
        <v>4.1975</v>
      </c>
      <c r="F46" s="87" t="s">
        <v>19</v>
      </c>
      <c r="G46" s="88">
        <v>4.837302959313227</v>
      </c>
      <c r="H46" s="89">
        <v>37.309802959313224</v>
      </c>
      <c r="I46" s="90" t="s">
        <v>128</v>
      </c>
      <c r="J46" s="90"/>
      <c r="K46" s="91">
        <v>890</v>
      </c>
      <c r="L46" s="98" t="s">
        <v>150</v>
      </c>
      <c r="M46" s="92">
        <f t="shared" si="3"/>
        <v>33205.72463378877</v>
      </c>
      <c r="N46" s="93">
        <f t="shared" si="4"/>
        <v>36190.50887053383</v>
      </c>
    </row>
    <row r="47" spans="1:14" ht="24">
      <c r="A47" s="86">
        <v>31</v>
      </c>
      <c r="B47" s="87" t="s">
        <v>40</v>
      </c>
      <c r="C47" s="87" t="s">
        <v>31</v>
      </c>
      <c r="D47" s="88">
        <v>43.88</v>
      </c>
      <c r="E47" s="87">
        <v>3.825</v>
      </c>
      <c r="F47" s="87" t="s">
        <v>19</v>
      </c>
      <c r="G47" s="88">
        <v>7.106429676619835</v>
      </c>
      <c r="H47" s="89">
        <v>54.81142967661984</v>
      </c>
      <c r="I47" s="90" t="s">
        <v>128</v>
      </c>
      <c r="J47" s="90"/>
      <c r="K47" s="91">
        <v>890</v>
      </c>
      <c r="L47" s="98" t="s">
        <v>145</v>
      </c>
      <c r="M47" s="92">
        <f t="shared" si="3"/>
        <v>48782.172412191656</v>
      </c>
      <c r="N47" s="93">
        <f t="shared" si="4"/>
        <v>53167.08678632124</v>
      </c>
    </row>
    <row r="48" spans="1:14" ht="72">
      <c r="A48" s="34">
        <v>32</v>
      </c>
      <c r="B48" s="35" t="s">
        <v>41</v>
      </c>
      <c r="C48" s="35" t="s">
        <v>31</v>
      </c>
      <c r="D48" s="45">
        <v>43.8494</v>
      </c>
      <c r="E48" s="35">
        <v>3.825</v>
      </c>
      <c r="F48" s="35" t="s">
        <v>6</v>
      </c>
      <c r="G48" s="45">
        <v>8.184780768247638</v>
      </c>
      <c r="H48" s="57">
        <v>55.85918076824764</v>
      </c>
      <c r="I48" s="36" t="s">
        <v>126</v>
      </c>
      <c r="J48" s="36"/>
      <c r="K48" s="37">
        <v>980</v>
      </c>
      <c r="L48" s="38"/>
      <c r="M48" s="65">
        <f t="shared" si="3"/>
        <v>54741.997152882686</v>
      </c>
      <c r="N48" s="70">
        <f t="shared" si="4"/>
        <v>59210.7316143425</v>
      </c>
    </row>
    <row r="49" spans="1:14" ht="24">
      <c r="A49" s="34">
        <v>33</v>
      </c>
      <c r="B49" s="35" t="s">
        <v>42</v>
      </c>
      <c r="C49" s="35" t="s">
        <v>31</v>
      </c>
      <c r="D49" s="45">
        <v>43.88</v>
      </c>
      <c r="E49" s="35">
        <v>3.825</v>
      </c>
      <c r="F49" s="35" t="s">
        <v>19</v>
      </c>
      <c r="G49" s="45">
        <v>7.560031570872164</v>
      </c>
      <c r="H49" s="57">
        <v>55.26503157087217</v>
      </c>
      <c r="I49" s="36" t="s">
        <v>128</v>
      </c>
      <c r="J49" s="36"/>
      <c r="K49" s="37">
        <v>890</v>
      </c>
      <c r="L49" s="38"/>
      <c r="M49" s="65">
        <f t="shared" si="3"/>
        <v>49185.87809807623</v>
      </c>
      <c r="N49" s="70">
        <f t="shared" si="4"/>
        <v>53607.080623746006</v>
      </c>
    </row>
    <row r="50" spans="1:14" ht="72">
      <c r="A50" s="34">
        <v>34</v>
      </c>
      <c r="B50" s="35" t="s">
        <v>43</v>
      </c>
      <c r="C50" s="35" t="s">
        <v>31</v>
      </c>
      <c r="D50" s="45">
        <v>43.8859</v>
      </c>
      <c r="E50" s="35">
        <v>3.825</v>
      </c>
      <c r="F50" s="35" t="s">
        <v>6</v>
      </c>
      <c r="G50" s="45">
        <v>8.191047118700732</v>
      </c>
      <c r="H50" s="57">
        <v>55.90194711870073</v>
      </c>
      <c r="I50" s="36" t="s">
        <v>126</v>
      </c>
      <c r="J50" s="36"/>
      <c r="K50" s="37">
        <v>980</v>
      </c>
      <c r="L50" s="38"/>
      <c r="M50" s="65">
        <f t="shared" si="3"/>
        <v>54783.90817632672</v>
      </c>
      <c r="N50" s="70">
        <f t="shared" si="4"/>
        <v>59256.063945822774</v>
      </c>
    </row>
    <row r="51" spans="1:14" ht="24">
      <c r="A51" s="34">
        <v>35</v>
      </c>
      <c r="B51" s="35" t="s">
        <v>44</v>
      </c>
      <c r="C51" s="35" t="s">
        <v>31</v>
      </c>
      <c r="D51" s="45">
        <v>45.1513</v>
      </c>
      <c r="E51" s="35">
        <v>3.825</v>
      </c>
      <c r="F51" s="35" t="s">
        <v>19</v>
      </c>
      <c r="G51" s="45">
        <v>7.761500350581834</v>
      </c>
      <c r="H51" s="57">
        <v>56.737800350581836</v>
      </c>
      <c r="I51" s="36" t="s">
        <v>128</v>
      </c>
      <c r="J51" s="36"/>
      <c r="K51" s="37">
        <v>980</v>
      </c>
      <c r="L51" s="38"/>
      <c r="M51" s="65">
        <f t="shared" si="3"/>
        <v>55603.044343570196</v>
      </c>
      <c r="N51" s="70">
        <f t="shared" si="4"/>
        <v>60142.06837161674</v>
      </c>
    </row>
    <row r="52" spans="1:14" ht="72.75" thickBot="1">
      <c r="A52" s="39">
        <v>36</v>
      </c>
      <c r="B52" s="40" t="s">
        <v>45</v>
      </c>
      <c r="C52" s="40" t="s">
        <v>31</v>
      </c>
      <c r="D52" s="46">
        <v>45.1035</v>
      </c>
      <c r="E52" s="40">
        <v>3.825</v>
      </c>
      <c r="F52" s="40" t="s">
        <v>6</v>
      </c>
      <c r="G52" s="46">
        <v>8.400085702582611</v>
      </c>
      <c r="H52" s="58">
        <v>57.328585702582615</v>
      </c>
      <c r="I52" s="36" t="s">
        <v>126</v>
      </c>
      <c r="J52" s="36"/>
      <c r="K52" s="37">
        <v>980</v>
      </c>
      <c r="L52" s="38"/>
      <c r="M52" s="65">
        <f t="shared" si="3"/>
        <v>56182.01398853096</v>
      </c>
      <c r="N52" s="70">
        <f t="shared" si="4"/>
        <v>60768.30084473757</v>
      </c>
    </row>
    <row r="53" spans="1:14" ht="15.75" customHeight="1" thickBot="1">
      <c r="A53" s="114" t="s">
        <v>137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</row>
    <row r="54" spans="1:14" ht="72">
      <c r="A54" s="41">
        <v>37</v>
      </c>
      <c r="B54" s="42" t="s">
        <v>46</v>
      </c>
      <c r="C54" s="42" t="s">
        <v>47</v>
      </c>
      <c r="D54" s="47">
        <v>212.5128</v>
      </c>
      <c r="E54" s="42">
        <v>68.0886</v>
      </c>
      <c r="F54" s="42" t="s">
        <v>4</v>
      </c>
      <c r="G54" s="47">
        <v>45.394620016558136</v>
      </c>
      <c r="H54" s="59">
        <v>325.99602001655813</v>
      </c>
      <c r="I54" s="36" t="s">
        <v>126</v>
      </c>
      <c r="J54" s="36"/>
      <c r="K54" s="37">
        <v>1090</v>
      </c>
      <c r="L54" s="38"/>
      <c r="M54" s="65">
        <f>H54*K54</f>
        <v>355335.6618180484</v>
      </c>
      <c r="N54" s="70">
        <f>M54+H54*80</f>
        <v>381415.34341937304</v>
      </c>
    </row>
    <row r="55" spans="1:14" ht="72">
      <c r="A55" s="34">
        <v>38</v>
      </c>
      <c r="B55" s="35" t="s">
        <v>48</v>
      </c>
      <c r="C55" s="35" t="s">
        <v>49</v>
      </c>
      <c r="D55" s="45">
        <v>86.4309</v>
      </c>
      <c r="E55" s="35">
        <v>33.075</v>
      </c>
      <c r="F55" s="35" t="s">
        <v>6</v>
      </c>
      <c r="G55" s="45">
        <v>20.5168726195217</v>
      </c>
      <c r="H55" s="57">
        <v>140.0227726195217</v>
      </c>
      <c r="I55" s="36" t="s">
        <v>126</v>
      </c>
      <c r="J55" s="36"/>
      <c r="K55" s="37">
        <v>1090</v>
      </c>
      <c r="L55" s="38"/>
      <c r="M55" s="65">
        <f aca="true" t="shared" si="5" ref="M55:M64">H55*K55</f>
        <v>152624.82215527867</v>
      </c>
      <c r="N55" s="70">
        <f aca="true" t="shared" si="6" ref="N55:N64">M55+H55*80</f>
        <v>163826.64396484042</v>
      </c>
    </row>
    <row r="56" spans="1:14" ht="15">
      <c r="A56" s="34">
        <v>39</v>
      </c>
      <c r="B56" s="35" t="s">
        <v>50</v>
      </c>
      <c r="C56" s="35" t="s">
        <v>49</v>
      </c>
      <c r="D56" s="45">
        <v>28.275</v>
      </c>
      <c r="E56" s="35">
        <v>4.1975</v>
      </c>
      <c r="F56" s="35" t="s">
        <v>19</v>
      </c>
      <c r="G56" s="45">
        <v>5.146066977992795</v>
      </c>
      <c r="H56" s="57">
        <v>37.61856697799279</v>
      </c>
      <c r="I56" s="36"/>
      <c r="J56" s="36"/>
      <c r="K56" s="37">
        <v>890</v>
      </c>
      <c r="L56" s="38"/>
      <c r="M56" s="65">
        <f t="shared" si="5"/>
        <v>33480.52461041359</v>
      </c>
      <c r="N56" s="70">
        <f t="shared" si="6"/>
        <v>36490.00996865301</v>
      </c>
    </row>
    <row r="57" spans="1:14" ht="72">
      <c r="A57" s="34">
        <v>40</v>
      </c>
      <c r="B57" s="35" t="s">
        <v>51</v>
      </c>
      <c r="C57" s="35" t="s">
        <v>49</v>
      </c>
      <c r="D57" s="45">
        <v>94.4406</v>
      </c>
      <c r="E57" s="35">
        <v>33.075</v>
      </c>
      <c r="F57" s="35" t="s">
        <v>6</v>
      </c>
      <c r="G57" s="45">
        <v>21.891984598265704</v>
      </c>
      <c r="H57" s="57">
        <v>149.40758459826571</v>
      </c>
      <c r="I57" s="36" t="s">
        <v>126</v>
      </c>
      <c r="J57" s="36"/>
      <c r="K57" s="37">
        <v>1090</v>
      </c>
      <c r="L57" s="38"/>
      <c r="M57" s="65">
        <f t="shared" si="5"/>
        <v>162854.26721210964</v>
      </c>
      <c r="N57" s="70">
        <f t="shared" si="6"/>
        <v>174806.8739799709</v>
      </c>
    </row>
    <row r="58" spans="1:14" ht="24">
      <c r="A58" s="34">
        <v>41</v>
      </c>
      <c r="B58" s="35" t="s">
        <v>52</v>
      </c>
      <c r="C58" s="35" t="s">
        <v>49</v>
      </c>
      <c r="D58" s="45">
        <v>28.275</v>
      </c>
      <c r="E58" s="35">
        <v>4.1975</v>
      </c>
      <c r="F58" s="35" t="s">
        <v>19</v>
      </c>
      <c r="G58" s="45">
        <v>4.837302959313227</v>
      </c>
      <c r="H58" s="57">
        <v>37.309802959313224</v>
      </c>
      <c r="I58" s="36" t="s">
        <v>128</v>
      </c>
      <c r="J58" s="36"/>
      <c r="K58" s="37">
        <v>890</v>
      </c>
      <c r="L58" s="38"/>
      <c r="M58" s="65">
        <f t="shared" si="5"/>
        <v>33205.72463378877</v>
      </c>
      <c r="N58" s="70">
        <f t="shared" si="6"/>
        <v>36190.50887053383</v>
      </c>
    </row>
    <row r="59" spans="1:14" ht="72">
      <c r="A59" s="34">
        <v>42</v>
      </c>
      <c r="B59" s="35" t="s">
        <v>53</v>
      </c>
      <c r="C59" s="35" t="s">
        <v>49</v>
      </c>
      <c r="D59" s="45">
        <v>43.8494</v>
      </c>
      <c r="E59" s="35">
        <v>3.825</v>
      </c>
      <c r="F59" s="35" t="s">
        <v>6</v>
      </c>
      <c r="G59" s="45">
        <v>8.184780768247638</v>
      </c>
      <c r="H59" s="57">
        <v>55.85918076824764</v>
      </c>
      <c r="I59" s="36" t="s">
        <v>126</v>
      </c>
      <c r="J59" s="36"/>
      <c r="K59" s="37">
        <v>1090</v>
      </c>
      <c r="L59" s="38"/>
      <c r="M59" s="65">
        <f t="shared" si="5"/>
        <v>60886.50703738993</v>
      </c>
      <c r="N59" s="70">
        <f t="shared" si="6"/>
        <v>65355.24149884974</v>
      </c>
    </row>
    <row r="60" spans="1:14" ht="24">
      <c r="A60" s="86">
        <v>43</v>
      </c>
      <c r="B60" s="87" t="s">
        <v>54</v>
      </c>
      <c r="C60" s="87" t="s">
        <v>49</v>
      </c>
      <c r="D60" s="88">
        <v>43.88</v>
      </c>
      <c r="E60" s="87">
        <v>3.825</v>
      </c>
      <c r="F60" s="87" t="s">
        <v>19</v>
      </c>
      <c r="G60" s="88">
        <v>7.106429676619835</v>
      </c>
      <c r="H60" s="89">
        <v>54.81142967661984</v>
      </c>
      <c r="I60" s="90" t="s">
        <v>128</v>
      </c>
      <c r="J60" s="90"/>
      <c r="K60" s="91">
        <v>890</v>
      </c>
      <c r="L60" s="98" t="s">
        <v>145</v>
      </c>
      <c r="M60" s="92">
        <f t="shared" si="5"/>
        <v>48782.172412191656</v>
      </c>
      <c r="N60" s="93">
        <f t="shared" si="6"/>
        <v>53167.08678632124</v>
      </c>
    </row>
    <row r="61" spans="1:14" ht="33.75" customHeight="1">
      <c r="A61" s="86">
        <v>44</v>
      </c>
      <c r="B61" s="87" t="s">
        <v>55</v>
      </c>
      <c r="C61" s="87" t="s">
        <v>49</v>
      </c>
      <c r="D61" s="88">
        <v>43.8859</v>
      </c>
      <c r="E61" s="87">
        <v>3.825</v>
      </c>
      <c r="F61" s="87" t="s">
        <v>6</v>
      </c>
      <c r="G61" s="88">
        <v>8.191047118700732</v>
      </c>
      <c r="H61" s="89">
        <v>55.90194711870073</v>
      </c>
      <c r="I61" s="90" t="s">
        <v>126</v>
      </c>
      <c r="J61" s="90"/>
      <c r="K61" s="91">
        <v>1090</v>
      </c>
      <c r="L61" s="98" t="s">
        <v>151</v>
      </c>
      <c r="M61" s="92">
        <f t="shared" si="5"/>
        <v>60933.1223593838</v>
      </c>
      <c r="N61" s="93">
        <f t="shared" si="6"/>
        <v>65405.27812887986</v>
      </c>
    </row>
    <row r="62" spans="1:14" ht="24">
      <c r="A62" s="86">
        <v>45</v>
      </c>
      <c r="B62" s="87" t="s">
        <v>56</v>
      </c>
      <c r="C62" s="87" t="s">
        <v>49</v>
      </c>
      <c r="D62" s="88">
        <v>43.88</v>
      </c>
      <c r="E62" s="87">
        <v>3.825</v>
      </c>
      <c r="F62" s="87" t="s">
        <v>19</v>
      </c>
      <c r="G62" s="88">
        <v>7.560031570872164</v>
      </c>
      <c r="H62" s="89">
        <v>55.26503157087217</v>
      </c>
      <c r="I62" s="90" t="s">
        <v>128</v>
      </c>
      <c r="J62" s="90"/>
      <c r="K62" s="91">
        <v>890</v>
      </c>
      <c r="L62" s="98" t="s">
        <v>145</v>
      </c>
      <c r="M62" s="92">
        <f t="shared" si="5"/>
        <v>49185.87809807623</v>
      </c>
      <c r="N62" s="93">
        <f t="shared" si="6"/>
        <v>53607.080623746006</v>
      </c>
    </row>
    <row r="63" spans="1:14" ht="72">
      <c r="A63" s="34">
        <v>46</v>
      </c>
      <c r="B63" s="35" t="s">
        <v>57</v>
      </c>
      <c r="C63" s="35" t="s">
        <v>49</v>
      </c>
      <c r="D63" s="45">
        <v>45.1035</v>
      </c>
      <c r="E63" s="35">
        <v>3.825</v>
      </c>
      <c r="F63" s="35" t="s">
        <v>6</v>
      </c>
      <c r="G63" s="45">
        <v>8.400085702582611</v>
      </c>
      <c r="H63" s="57">
        <v>57.328585702582615</v>
      </c>
      <c r="I63" s="36" t="s">
        <v>126</v>
      </c>
      <c r="J63" s="36"/>
      <c r="K63" s="37">
        <v>1090</v>
      </c>
      <c r="L63" s="38"/>
      <c r="M63" s="65">
        <f t="shared" si="5"/>
        <v>62488.15841581505</v>
      </c>
      <c r="N63" s="70">
        <f t="shared" si="6"/>
        <v>67074.44527202167</v>
      </c>
    </row>
    <row r="64" spans="1:14" ht="15" customHeight="1" thickBot="1">
      <c r="A64" s="39">
        <v>47</v>
      </c>
      <c r="B64" s="40" t="s">
        <v>58</v>
      </c>
      <c r="C64" s="40" t="s">
        <v>49</v>
      </c>
      <c r="D64" s="46">
        <v>45.1513</v>
      </c>
      <c r="E64" s="40">
        <v>3.825</v>
      </c>
      <c r="F64" s="40" t="s">
        <v>19</v>
      </c>
      <c r="G64" s="46">
        <v>7.761500350581834</v>
      </c>
      <c r="H64" s="58">
        <v>56.737800350581836</v>
      </c>
      <c r="I64" s="36" t="s">
        <v>128</v>
      </c>
      <c r="J64" s="36"/>
      <c r="K64" s="37">
        <v>890</v>
      </c>
      <c r="L64" s="38"/>
      <c r="M64" s="65">
        <f t="shared" si="5"/>
        <v>50496.64231201784</v>
      </c>
      <c r="N64" s="70">
        <f t="shared" si="6"/>
        <v>55035.66634006438</v>
      </c>
    </row>
    <row r="65" spans="1:14" ht="15.75" customHeight="1" thickBot="1">
      <c r="A65" s="114" t="s">
        <v>138</v>
      </c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</row>
    <row r="66" spans="1:14" ht="72">
      <c r="A66" s="41">
        <v>48</v>
      </c>
      <c r="B66" s="42" t="s">
        <v>59</v>
      </c>
      <c r="C66" s="42" t="s">
        <v>60</v>
      </c>
      <c r="D66" s="47">
        <v>82.1106</v>
      </c>
      <c r="E66" s="42">
        <v>62.755</v>
      </c>
      <c r="F66" s="42" t="s">
        <v>19</v>
      </c>
      <c r="G66" s="47">
        <v>20.32297774637406</v>
      </c>
      <c r="H66" s="59">
        <v>165.18857774637405</v>
      </c>
      <c r="I66" s="36" t="s">
        <v>126</v>
      </c>
      <c r="J66" s="36"/>
      <c r="K66" s="37">
        <v>1149</v>
      </c>
      <c r="L66" s="38"/>
      <c r="M66" s="65">
        <f>H66*K66</f>
        <v>189801.6758305838</v>
      </c>
      <c r="N66" s="70">
        <f>M66+H66*80</f>
        <v>203016.7620502937</v>
      </c>
    </row>
    <row r="67" spans="1:14" ht="72">
      <c r="A67" s="34">
        <v>49</v>
      </c>
      <c r="B67" s="35" t="s">
        <v>61</v>
      </c>
      <c r="C67" s="35" t="s">
        <v>60</v>
      </c>
      <c r="D67" s="45">
        <v>121.3289</v>
      </c>
      <c r="E67" s="35">
        <v>63.0836</v>
      </c>
      <c r="F67" s="35" t="s">
        <v>6</v>
      </c>
      <c r="G67" s="45">
        <v>29.815814665340195</v>
      </c>
      <c r="H67" s="57">
        <v>214.22831466534018</v>
      </c>
      <c r="I67" s="36" t="s">
        <v>126</v>
      </c>
      <c r="J67" s="36"/>
      <c r="K67" s="37">
        <v>1149</v>
      </c>
      <c r="L67" s="38"/>
      <c r="M67" s="65">
        <f>H67*K67</f>
        <v>246148.33355047586</v>
      </c>
      <c r="N67" s="70">
        <f>M67+H67*80</f>
        <v>263286.59872370306</v>
      </c>
    </row>
    <row r="68" spans="1:14" ht="24">
      <c r="A68" s="34">
        <v>50</v>
      </c>
      <c r="B68" s="35" t="s">
        <v>62</v>
      </c>
      <c r="C68" s="35" t="s">
        <v>60</v>
      </c>
      <c r="D68" s="45">
        <v>40.0137</v>
      </c>
      <c r="E68" s="35">
        <v>4.8375</v>
      </c>
      <c r="F68" s="35" t="s">
        <v>19</v>
      </c>
      <c r="G68" s="45">
        <v>6.693731465565709</v>
      </c>
      <c r="H68" s="57">
        <v>51.54493146556571</v>
      </c>
      <c r="I68" s="36" t="s">
        <v>128</v>
      </c>
      <c r="J68" s="36"/>
      <c r="K68" s="37">
        <v>1090</v>
      </c>
      <c r="L68" s="38"/>
      <c r="M68" s="65">
        <f>H68*K68</f>
        <v>56183.975297466626</v>
      </c>
      <c r="N68" s="70">
        <f>M68+H68*80</f>
        <v>60307.56981471188</v>
      </c>
    </row>
    <row r="69" spans="1:14" ht="72.75" thickBot="1">
      <c r="A69" s="39">
        <v>51</v>
      </c>
      <c r="B69" s="40" t="s">
        <v>63</v>
      </c>
      <c r="C69" s="40" t="s">
        <v>60</v>
      </c>
      <c r="D69" s="46">
        <v>40.0512</v>
      </c>
      <c r="E69" s="40">
        <v>4.8</v>
      </c>
      <c r="F69" s="40" t="s">
        <v>6</v>
      </c>
      <c r="G69" s="46">
        <v>7.251542421029518</v>
      </c>
      <c r="H69" s="58">
        <v>52.10274242102952</v>
      </c>
      <c r="I69" s="36" t="s">
        <v>126</v>
      </c>
      <c r="J69" s="36"/>
      <c r="K69" s="37">
        <v>1149</v>
      </c>
      <c r="L69" s="38"/>
      <c r="M69" s="65">
        <f>H69*K69</f>
        <v>59866.05104176292</v>
      </c>
      <c r="N69" s="70">
        <f>M69+H69*80</f>
        <v>64034.27043544528</v>
      </c>
    </row>
    <row r="70" spans="1:10" ht="15.75" thickBot="1">
      <c r="A70" s="12"/>
      <c r="B70" s="12"/>
      <c r="C70" s="12"/>
      <c r="D70" s="48"/>
      <c r="E70" s="12"/>
      <c r="F70" s="12"/>
      <c r="H70" s="48"/>
      <c r="I70" s="11"/>
      <c r="J70" s="11"/>
    </row>
    <row r="71" spans="1:10" ht="15.75" thickBot="1">
      <c r="A71" s="12"/>
      <c r="B71" s="12"/>
      <c r="C71" s="12"/>
      <c r="D71" s="49">
        <v>2899.669100000001</v>
      </c>
      <c r="E71" s="13">
        <v>511.24469999999974</v>
      </c>
      <c r="F71" s="12"/>
      <c r="G71" s="49">
        <v>551.2392024513562</v>
      </c>
      <c r="H71" s="49">
        <v>3962.1530024513568</v>
      </c>
      <c r="I71" s="18"/>
      <c r="J71" s="18"/>
    </row>
    <row r="72" spans="1:10" ht="13.5" customHeight="1" thickBot="1">
      <c r="A72" s="12"/>
      <c r="B72" s="12"/>
      <c r="C72" s="12"/>
      <c r="D72" s="48"/>
      <c r="E72" s="12"/>
      <c r="F72" s="12"/>
      <c r="G72" s="48"/>
      <c r="H72" s="48"/>
      <c r="I72" s="11"/>
      <c r="J72" s="11"/>
    </row>
    <row r="73" spans="1:14" ht="20.25" customHeight="1" thickBot="1">
      <c r="A73" s="105" t="s">
        <v>0</v>
      </c>
      <c r="B73" s="105" t="s">
        <v>119</v>
      </c>
      <c r="C73" s="107" t="s">
        <v>120</v>
      </c>
      <c r="D73" s="108"/>
      <c r="E73" s="108"/>
      <c r="F73" s="109"/>
      <c r="G73" s="126" t="s">
        <v>121</v>
      </c>
      <c r="H73" s="128" t="s">
        <v>122</v>
      </c>
      <c r="I73" s="105" t="s">
        <v>125</v>
      </c>
      <c r="J73" s="105" t="s">
        <v>129</v>
      </c>
      <c r="K73" s="130" t="s">
        <v>124</v>
      </c>
      <c r="L73" s="124" t="s">
        <v>131</v>
      </c>
      <c r="M73" s="139" t="s">
        <v>124</v>
      </c>
      <c r="N73" s="143" t="s">
        <v>124</v>
      </c>
    </row>
    <row r="74" spans="1:14" ht="39" thickBot="1">
      <c r="A74" s="115"/>
      <c r="B74" s="106"/>
      <c r="C74" s="14" t="s">
        <v>117</v>
      </c>
      <c r="D74" s="50" t="s">
        <v>118</v>
      </c>
      <c r="E74" s="3" t="s">
        <v>123</v>
      </c>
      <c r="F74" s="2" t="s">
        <v>1</v>
      </c>
      <c r="G74" s="127"/>
      <c r="H74" s="129"/>
      <c r="I74" s="106"/>
      <c r="J74" s="106"/>
      <c r="K74" s="131"/>
      <c r="L74" s="125"/>
      <c r="M74" s="140"/>
      <c r="N74" s="144"/>
    </row>
    <row r="75" spans="1:14" ht="21.75" customHeight="1">
      <c r="A75" s="132" t="s">
        <v>133</v>
      </c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</row>
    <row r="76" spans="1:14" ht="15">
      <c r="A76" s="121" t="s">
        <v>135</v>
      </c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</row>
    <row r="77" spans="1:14" ht="19.5" customHeight="1">
      <c r="A77" s="15">
        <v>1</v>
      </c>
      <c r="B77" s="16" t="s">
        <v>64</v>
      </c>
      <c r="C77" s="16" t="s">
        <v>3</v>
      </c>
      <c r="D77" s="51">
        <v>43.6175</v>
      </c>
      <c r="E77" s="16">
        <v>0</v>
      </c>
      <c r="F77" s="16" t="s">
        <v>15</v>
      </c>
      <c r="G77" s="51">
        <v>7.575582360589263</v>
      </c>
      <c r="H77" s="60">
        <v>51.193082360589266</v>
      </c>
      <c r="I77" s="17" t="s">
        <v>126</v>
      </c>
      <c r="J77" s="17"/>
      <c r="K77" s="23">
        <v>790</v>
      </c>
      <c r="L77" s="24"/>
      <c r="M77" s="67">
        <f aca="true" t="shared" si="7" ref="M77:M82">H77*K77</f>
        <v>40442.53506486552</v>
      </c>
      <c r="N77" s="72">
        <f aca="true" t="shared" si="8" ref="N77:N82">M77+H77*80</f>
        <v>44537.98165371266</v>
      </c>
    </row>
    <row r="78" spans="1:14" ht="19.5" customHeight="1">
      <c r="A78" s="6">
        <v>2</v>
      </c>
      <c r="B78" s="7" t="s">
        <v>65</v>
      </c>
      <c r="C78" s="7" t="s">
        <v>3</v>
      </c>
      <c r="D78" s="52">
        <v>43.88</v>
      </c>
      <c r="E78" s="7">
        <v>0</v>
      </c>
      <c r="F78" s="7" t="s">
        <v>15</v>
      </c>
      <c r="G78" s="52">
        <v>7.621173932083612</v>
      </c>
      <c r="H78" s="61">
        <v>51.50117393208362</v>
      </c>
      <c r="I78" s="8" t="s">
        <v>126</v>
      </c>
      <c r="J78" s="8"/>
      <c r="K78" s="19">
        <v>790</v>
      </c>
      <c r="L78" s="22"/>
      <c r="M78" s="67">
        <f t="shared" si="7"/>
        <v>40685.927406346054</v>
      </c>
      <c r="N78" s="72">
        <f t="shared" si="8"/>
        <v>44806.02132091274</v>
      </c>
    </row>
    <row r="79" spans="1:14" ht="89.25">
      <c r="A79" s="6">
        <v>3</v>
      </c>
      <c r="B79" s="7" t="s">
        <v>66</v>
      </c>
      <c r="C79" s="7" t="s">
        <v>3</v>
      </c>
      <c r="D79" s="52">
        <v>32.896</v>
      </c>
      <c r="E79" s="7">
        <v>0</v>
      </c>
      <c r="F79" s="7" t="s">
        <v>15</v>
      </c>
      <c r="G79" s="52">
        <v>5.713448898583009</v>
      </c>
      <c r="H79" s="61">
        <v>38.60944889858301</v>
      </c>
      <c r="I79" s="8" t="s">
        <v>126</v>
      </c>
      <c r="J79" s="8"/>
      <c r="K79" s="19">
        <v>790</v>
      </c>
      <c r="L79" s="22"/>
      <c r="M79" s="67">
        <f t="shared" si="7"/>
        <v>30501.46462988058</v>
      </c>
      <c r="N79" s="72">
        <f t="shared" si="8"/>
        <v>33590.22054176722</v>
      </c>
    </row>
    <row r="80" spans="1:14" ht="89.25">
      <c r="A80" s="6">
        <v>4</v>
      </c>
      <c r="B80" s="7" t="s">
        <v>67</v>
      </c>
      <c r="C80" s="7" t="s">
        <v>3</v>
      </c>
      <c r="D80" s="52">
        <v>43.587</v>
      </c>
      <c r="E80" s="7">
        <v>0</v>
      </c>
      <c r="F80" s="7" t="s">
        <v>15</v>
      </c>
      <c r="G80" s="52">
        <v>7.570285054187064</v>
      </c>
      <c r="H80" s="61">
        <v>51.15728505418707</v>
      </c>
      <c r="I80" s="8" t="s">
        <v>126</v>
      </c>
      <c r="J80" s="8"/>
      <c r="K80" s="19">
        <v>790</v>
      </c>
      <c r="L80" s="22"/>
      <c r="M80" s="67">
        <f t="shared" si="7"/>
        <v>40414.25519280779</v>
      </c>
      <c r="N80" s="72">
        <f t="shared" si="8"/>
        <v>44506.83799714276</v>
      </c>
    </row>
    <row r="81" spans="1:14" ht="89.25">
      <c r="A81" s="6">
        <v>5</v>
      </c>
      <c r="B81" s="7" t="s">
        <v>68</v>
      </c>
      <c r="C81" s="7" t="s">
        <v>3</v>
      </c>
      <c r="D81" s="52">
        <v>43.6175</v>
      </c>
      <c r="E81" s="7">
        <v>0</v>
      </c>
      <c r="F81" s="7" t="s">
        <v>6</v>
      </c>
      <c r="G81" s="52">
        <v>8.0393935255233</v>
      </c>
      <c r="H81" s="61">
        <v>51.6568935255233</v>
      </c>
      <c r="I81" s="8" t="s">
        <v>126</v>
      </c>
      <c r="J81" s="8"/>
      <c r="K81" s="19">
        <v>790</v>
      </c>
      <c r="L81" s="22"/>
      <c r="M81" s="67">
        <f t="shared" si="7"/>
        <v>40808.94588516341</v>
      </c>
      <c r="N81" s="72">
        <f t="shared" si="8"/>
        <v>44941.49736720527</v>
      </c>
    </row>
    <row r="82" spans="1:14" ht="90" thickBot="1">
      <c r="A82" s="9">
        <v>6</v>
      </c>
      <c r="B82" s="10" t="s">
        <v>69</v>
      </c>
      <c r="C82" s="10" t="s">
        <v>3</v>
      </c>
      <c r="D82" s="53">
        <v>124.8665</v>
      </c>
      <c r="E82" s="10">
        <v>15.27</v>
      </c>
      <c r="F82" s="10" t="s">
        <v>70</v>
      </c>
      <c r="G82" s="53">
        <v>25.33264965555652</v>
      </c>
      <c r="H82" s="62">
        <v>165.46914965555652</v>
      </c>
      <c r="I82" s="8" t="s">
        <v>126</v>
      </c>
      <c r="J82" s="8"/>
      <c r="K82" s="19">
        <v>790</v>
      </c>
      <c r="L82" s="22"/>
      <c r="M82" s="67">
        <f t="shared" si="7"/>
        <v>130720.62822788965</v>
      </c>
      <c r="N82" s="72">
        <f t="shared" si="8"/>
        <v>143958.16020033418</v>
      </c>
    </row>
    <row r="83" spans="1:14" ht="15.75" thickBot="1">
      <c r="A83" s="120" t="s">
        <v>134</v>
      </c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</row>
    <row r="84" spans="1:14" ht="89.25">
      <c r="A84" s="4">
        <v>8</v>
      </c>
      <c r="B84" s="5" t="s">
        <v>71</v>
      </c>
      <c r="C84" s="5" t="s">
        <v>13</v>
      </c>
      <c r="D84" s="54">
        <v>43.88</v>
      </c>
      <c r="E84" s="5">
        <v>3.825</v>
      </c>
      <c r="F84" s="5" t="s">
        <v>15</v>
      </c>
      <c r="G84" s="54">
        <v>9.078801603574306</v>
      </c>
      <c r="H84" s="63">
        <v>56.78380160357431</v>
      </c>
      <c r="I84" s="8" t="s">
        <v>126</v>
      </c>
      <c r="J84" s="8"/>
      <c r="K84" s="19">
        <v>890</v>
      </c>
      <c r="L84" s="22"/>
      <c r="M84" s="68">
        <f>H84*K84</f>
        <v>50537.58342718114</v>
      </c>
      <c r="N84" s="73">
        <f>M84+H84*80</f>
        <v>55080.28755546708</v>
      </c>
    </row>
    <row r="85" spans="1:14" ht="15.75" customHeight="1">
      <c r="A85" s="6">
        <v>9</v>
      </c>
      <c r="B85" s="7" t="s">
        <v>72</v>
      </c>
      <c r="C85" s="7" t="s">
        <v>13</v>
      </c>
      <c r="D85" s="52">
        <v>39.005</v>
      </c>
      <c r="E85" s="7">
        <v>0</v>
      </c>
      <c r="F85" s="7" t="s">
        <v>70</v>
      </c>
      <c r="G85" s="52">
        <v>7.417033436601853</v>
      </c>
      <c r="H85" s="61">
        <v>46.42203343660186</v>
      </c>
      <c r="I85" s="8" t="s">
        <v>126</v>
      </c>
      <c r="J85" s="8"/>
      <c r="K85" s="19">
        <v>890</v>
      </c>
      <c r="L85" s="22"/>
      <c r="M85" s="68">
        <f aca="true" t="shared" si="9" ref="M85:M94">H85*K85</f>
        <v>41315.60975857565</v>
      </c>
      <c r="N85" s="73">
        <f aca="true" t="shared" si="10" ref="N85:N94">M85+H85*80</f>
        <v>45029.3724335038</v>
      </c>
    </row>
    <row r="86" spans="1:14" ht="89.25">
      <c r="A86" s="6">
        <v>10</v>
      </c>
      <c r="B86" s="7" t="s">
        <v>73</v>
      </c>
      <c r="C86" s="7" t="s">
        <v>13</v>
      </c>
      <c r="D86" s="52">
        <v>43.88</v>
      </c>
      <c r="E86" s="7">
        <v>3.825</v>
      </c>
      <c r="F86" s="7" t="s">
        <v>15</v>
      </c>
      <c r="G86" s="52">
        <v>9.078801603574306</v>
      </c>
      <c r="H86" s="61">
        <v>56.78380160357431</v>
      </c>
      <c r="I86" s="8" t="s">
        <v>126</v>
      </c>
      <c r="J86" s="8"/>
      <c r="K86" s="19">
        <v>890</v>
      </c>
      <c r="L86" s="22"/>
      <c r="M86" s="68">
        <f t="shared" si="9"/>
        <v>50537.58342718114</v>
      </c>
      <c r="N86" s="73">
        <f t="shared" si="10"/>
        <v>55080.28755546708</v>
      </c>
    </row>
    <row r="87" spans="1:14" ht="89.25">
      <c r="A87" s="74">
        <v>11</v>
      </c>
      <c r="B87" s="75" t="s">
        <v>74</v>
      </c>
      <c r="C87" s="75" t="s">
        <v>13</v>
      </c>
      <c r="D87" s="76">
        <v>39.005</v>
      </c>
      <c r="E87" s="75">
        <v>0</v>
      </c>
      <c r="F87" s="75" t="s">
        <v>70</v>
      </c>
      <c r="G87" s="76">
        <v>7.417033436601853</v>
      </c>
      <c r="H87" s="77">
        <v>46.42203343660186</v>
      </c>
      <c r="I87" s="78" t="s">
        <v>126</v>
      </c>
      <c r="J87" s="78"/>
      <c r="K87" s="79">
        <v>890</v>
      </c>
      <c r="L87" s="80" t="s">
        <v>144</v>
      </c>
      <c r="M87" s="81">
        <f t="shared" si="9"/>
        <v>41315.60975857565</v>
      </c>
      <c r="N87" s="82">
        <f t="shared" si="10"/>
        <v>45029.3724335038</v>
      </c>
    </row>
    <row r="88" spans="1:14" ht="89.25">
      <c r="A88" s="6">
        <v>12</v>
      </c>
      <c r="B88" s="7" t="s">
        <v>75</v>
      </c>
      <c r="C88" s="7" t="s">
        <v>13</v>
      </c>
      <c r="D88" s="52">
        <v>28.275</v>
      </c>
      <c r="E88" s="7">
        <v>7.2625</v>
      </c>
      <c r="F88" s="7" t="s">
        <v>15</v>
      </c>
      <c r="G88" s="52">
        <v>6.763188596311119</v>
      </c>
      <c r="H88" s="61">
        <v>42.30068859631112</v>
      </c>
      <c r="I88" s="8" t="s">
        <v>126</v>
      </c>
      <c r="J88" s="8"/>
      <c r="K88" s="19">
        <v>890</v>
      </c>
      <c r="L88" s="22"/>
      <c r="M88" s="68">
        <f t="shared" si="9"/>
        <v>37647.6128507169</v>
      </c>
      <c r="N88" s="73">
        <f t="shared" si="10"/>
        <v>41031.667938421786</v>
      </c>
    </row>
    <row r="89" spans="1:14" ht="89.25">
      <c r="A89" s="6">
        <v>13</v>
      </c>
      <c r="B89" s="7" t="s">
        <v>76</v>
      </c>
      <c r="C89" s="7" t="s">
        <v>13</v>
      </c>
      <c r="D89" s="52">
        <v>39.005</v>
      </c>
      <c r="E89" s="7">
        <v>0</v>
      </c>
      <c r="F89" s="7" t="s">
        <v>70</v>
      </c>
      <c r="G89" s="52">
        <v>7.417033436601853</v>
      </c>
      <c r="H89" s="61">
        <v>46.42203343660186</v>
      </c>
      <c r="I89" s="8" t="s">
        <v>126</v>
      </c>
      <c r="J89" s="8"/>
      <c r="K89" s="19">
        <v>890</v>
      </c>
      <c r="L89" s="22"/>
      <c r="M89" s="68">
        <f t="shared" si="9"/>
        <v>41315.60975857565</v>
      </c>
      <c r="N89" s="73">
        <f t="shared" si="10"/>
        <v>45029.3724335038</v>
      </c>
    </row>
    <row r="90" spans="1:14" ht="89.25">
      <c r="A90" s="6">
        <v>14</v>
      </c>
      <c r="B90" s="7" t="s">
        <v>77</v>
      </c>
      <c r="C90" s="7" t="s">
        <v>13</v>
      </c>
      <c r="D90" s="52">
        <v>28.275</v>
      </c>
      <c r="E90" s="7">
        <v>7.2625</v>
      </c>
      <c r="F90" s="7" t="s">
        <v>15</v>
      </c>
      <c r="G90" s="52">
        <v>6.357397280532451</v>
      </c>
      <c r="H90" s="61">
        <v>41.894897280532454</v>
      </c>
      <c r="I90" s="8" t="s">
        <v>126</v>
      </c>
      <c r="J90" s="8"/>
      <c r="K90" s="19">
        <v>890</v>
      </c>
      <c r="L90" s="22"/>
      <c r="M90" s="68">
        <f t="shared" si="9"/>
        <v>37286.45857967388</v>
      </c>
      <c r="N90" s="73">
        <f t="shared" si="10"/>
        <v>40638.05036211648</v>
      </c>
    </row>
    <row r="91" spans="1:14" ht="89.25">
      <c r="A91" s="6">
        <v>15</v>
      </c>
      <c r="B91" s="7" t="s">
        <v>78</v>
      </c>
      <c r="C91" s="7" t="s">
        <v>13</v>
      </c>
      <c r="D91" s="52">
        <v>44.1425</v>
      </c>
      <c r="E91" s="7">
        <v>3.825</v>
      </c>
      <c r="F91" s="7" t="s">
        <v>70</v>
      </c>
      <c r="G91" s="52">
        <v>9.501360706164792</v>
      </c>
      <c r="H91" s="61">
        <v>57.46886070616479</v>
      </c>
      <c r="I91" s="8" t="s">
        <v>126</v>
      </c>
      <c r="J91" s="8"/>
      <c r="K91" s="19">
        <v>890</v>
      </c>
      <c r="L91" s="22"/>
      <c r="M91" s="68">
        <f t="shared" si="9"/>
        <v>51147.28602848666</v>
      </c>
      <c r="N91" s="73">
        <f t="shared" si="10"/>
        <v>55744.79488497984</v>
      </c>
    </row>
    <row r="92" spans="1:14" ht="89.25">
      <c r="A92" s="6">
        <v>16</v>
      </c>
      <c r="B92" s="7" t="s">
        <v>79</v>
      </c>
      <c r="C92" s="7" t="s">
        <v>13</v>
      </c>
      <c r="D92" s="52">
        <v>43.88</v>
      </c>
      <c r="E92" s="7">
        <v>3.825</v>
      </c>
      <c r="F92" s="7" t="s">
        <v>15</v>
      </c>
      <c r="G92" s="52">
        <v>8.534073507359848</v>
      </c>
      <c r="H92" s="61">
        <v>56.239073507359855</v>
      </c>
      <c r="I92" s="8" t="s">
        <v>126</v>
      </c>
      <c r="J92" s="8"/>
      <c r="K92" s="19">
        <v>890</v>
      </c>
      <c r="L92" s="22"/>
      <c r="M92" s="68">
        <f t="shared" si="9"/>
        <v>50052.77542155027</v>
      </c>
      <c r="N92" s="73">
        <f t="shared" si="10"/>
        <v>54551.90130213906</v>
      </c>
    </row>
    <row r="93" spans="1:14" ht="89.25">
      <c r="A93" s="6">
        <v>17</v>
      </c>
      <c r="B93" s="7" t="s">
        <v>80</v>
      </c>
      <c r="C93" s="7" t="s">
        <v>13</v>
      </c>
      <c r="D93" s="52">
        <v>124.604</v>
      </c>
      <c r="E93" s="7">
        <v>30.54</v>
      </c>
      <c r="F93" s="7" t="s">
        <v>6</v>
      </c>
      <c r="G93" s="52">
        <v>31.333353150941047</v>
      </c>
      <c r="H93" s="61">
        <v>186.47735315094104</v>
      </c>
      <c r="I93" s="8" t="s">
        <v>126</v>
      </c>
      <c r="J93" s="8"/>
      <c r="K93" s="19">
        <v>890</v>
      </c>
      <c r="L93" s="22"/>
      <c r="M93" s="68">
        <f t="shared" si="9"/>
        <v>165964.84430433752</v>
      </c>
      <c r="N93" s="73">
        <f t="shared" si="10"/>
        <v>180883.0325564128</v>
      </c>
    </row>
    <row r="94" spans="1:14" ht="90" thickBot="1">
      <c r="A94" s="9">
        <v>21</v>
      </c>
      <c r="B94" s="10" t="s">
        <v>81</v>
      </c>
      <c r="C94" s="10" t="s">
        <v>13</v>
      </c>
      <c r="D94" s="53">
        <v>301.53</v>
      </c>
      <c r="E94" s="10">
        <v>0</v>
      </c>
      <c r="F94" s="10" t="s">
        <v>82</v>
      </c>
      <c r="G94" s="53">
        <v>55.08918993029514</v>
      </c>
      <c r="H94" s="62">
        <v>356.61918993029514</v>
      </c>
      <c r="I94" s="8" t="s">
        <v>126</v>
      </c>
      <c r="J94" s="8"/>
      <c r="K94" s="19">
        <v>880</v>
      </c>
      <c r="L94" s="22"/>
      <c r="M94" s="68">
        <f t="shared" si="9"/>
        <v>313824.8871386597</v>
      </c>
      <c r="N94" s="73">
        <f t="shared" si="10"/>
        <v>342354.42233308335</v>
      </c>
    </row>
    <row r="95" spans="1:14" ht="15.75" thickBot="1">
      <c r="A95" s="120" t="s">
        <v>136</v>
      </c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</row>
    <row r="96" spans="1:14" ht="38.25">
      <c r="A96" s="4">
        <v>22</v>
      </c>
      <c r="B96" s="5" t="s">
        <v>83</v>
      </c>
      <c r="C96" s="5" t="s">
        <v>31</v>
      </c>
      <c r="D96" s="54">
        <v>44.626</v>
      </c>
      <c r="E96" s="5">
        <v>4.275</v>
      </c>
      <c r="F96" s="5" t="s">
        <v>19</v>
      </c>
      <c r="G96" s="54">
        <v>9.116487129183216</v>
      </c>
      <c r="H96" s="63">
        <v>58.01748712918321</v>
      </c>
      <c r="I96" s="8" t="s">
        <v>128</v>
      </c>
      <c r="J96" s="8"/>
      <c r="K96" s="19">
        <v>890</v>
      </c>
      <c r="L96" s="22"/>
      <c r="M96" s="68">
        <f>H96*K96</f>
        <v>51635.563544973054</v>
      </c>
      <c r="N96" s="73">
        <f>M96+H96*80</f>
        <v>56276.962515307714</v>
      </c>
    </row>
    <row r="97" spans="1:14" ht="15.75" customHeight="1">
      <c r="A97" s="6">
        <v>23</v>
      </c>
      <c r="B97" s="7" t="s">
        <v>84</v>
      </c>
      <c r="C97" s="7" t="s">
        <v>31</v>
      </c>
      <c r="D97" s="52">
        <v>72.556</v>
      </c>
      <c r="E97" s="7">
        <v>9.9</v>
      </c>
      <c r="F97" s="7" t="s">
        <v>82</v>
      </c>
      <c r="G97" s="52">
        <v>15.692310345337447</v>
      </c>
      <c r="H97" s="61">
        <v>98.14831034533745</v>
      </c>
      <c r="I97" s="8" t="s">
        <v>127</v>
      </c>
      <c r="J97" s="8"/>
      <c r="K97" s="19">
        <v>980</v>
      </c>
      <c r="L97" s="22"/>
      <c r="M97" s="68">
        <f aca="true" t="shared" si="11" ref="M97:M110">H97*K97</f>
        <v>96185.3441384307</v>
      </c>
      <c r="N97" s="73">
        <f aca="true" t="shared" si="12" ref="N97:N110">M97+H97*80</f>
        <v>104037.20896605769</v>
      </c>
    </row>
    <row r="98" spans="1:14" ht="51">
      <c r="A98" s="6">
        <v>24</v>
      </c>
      <c r="B98" s="7" t="s">
        <v>85</v>
      </c>
      <c r="C98" s="7" t="s">
        <v>31</v>
      </c>
      <c r="D98" s="52">
        <v>44.1425</v>
      </c>
      <c r="E98" s="7">
        <v>3.825</v>
      </c>
      <c r="F98" s="7" t="s">
        <v>70</v>
      </c>
      <c r="G98" s="52">
        <v>9.501360706164792</v>
      </c>
      <c r="H98" s="61">
        <v>57.46886070616479</v>
      </c>
      <c r="I98" s="8" t="s">
        <v>127</v>
      </c>
      <c r="J98" s="8"/>
      <c r="K98" s="19">
        <v>980</v>
      </c>
      <c r="L98" s="22"/>
      <c r="M98" s="68">
        <f t="shared" si="11"/>
        <v>56319.483492041494</v>
      </c>
      <c r="N98" s="73">
        <f t="shared" si="12"/>
        <v>60916.99234853468</v>
      </c>
    </row>
    <row r="99" spans="1:14" ht="51">
      <c r="A99" s="6">
        <v>25</v>
      </c>
      <c r="B99" s="7" t="s">
        <v>86</v>
      </c>
      <c r="C99" s="7" t="s">
        <v>31</v>
      </c>
      <c r="D99" s="52">
        <v>39.005</v>
      </c>
      <c r="E99" s="7">
        <v>6.225</v>
      </c>
      <c r="F99" s="7" t="s">
        <v>70</v>
      </c>
      <c r="G99" s="52">
        <v>8.959119085627426</v>
      </c>
      <c r="H99" s="61">
        <v>54.18911908562743</v>
      </c>
      <c r="I99" s="8" t="s">
        <v>127</v>
      </c>
      <c r="J99" s="8"/>
      <c r="K99" s="19">
        <v>980</v>
      </c>
      <c r="L99" s="22"/>
      <c r="M99" s="68">
        <f t="shared" si="11"/>
        <v>53105.33670391489</v>
      </c>
      <c r="N99" s="73">
        <f t="shared" si="12"/>
        <v>57440.46623076508</v>
      </c>
    </row>
    <row r="100" spans="1:14" ht="89.25">
      <c r="A100" s="6">
        <v>26</v>
      </c>
      <c r="B100" s="7" t="s">
        <v>87</v>
      </c>
      <c r="C100" s="7" t="s">
        <v>31</v>
      </c>
      <c r="D100" s="52">
        <v>43.88</v>
      </c>
      <c r="E100" s="7">
        <v>3.825</v>
      </c>
      <c r="F100" s="7" t="s">
        <v>15</v>
      </c>
      <c r="G100" s="52">
        <v>9.078801603574306</v>
      </c>
      <c r="H100" s="61">
        <v>56.78380160357431</v>
      </c>
      <c r="I100" s="8" t="s">
        <v>126</v>
      </c>
      <c r="J100" s="8"/>
      <c r="K100" s="19">
        <v>980</v>
      </c>
      <c r="L100" s="22"/>
      <c r="M100" s="68">
        <f t="shared" si="11"/>
        <v>55648.125571502824</v>
      </c>
      <c r="N100" s="73">
        <f t="shared" si="12"/>
        <v>60190.82969978877</v>
      </c>
    </row>
    <row r="101" spans="1:14" ht="51">
      <c r="A101" s="6">
        <v>27</v>
      </c>
      <c r="B101" s="7" t="s">
        <v>88</v>
      </c>
      <c r="C101" s="7" t="s">
        <v>31</v>
      </c>
      <c r="D101" s="52">
        <v>39.005</v>
      </c>
      <c r="E101" s="7">
        <v>6.225</v>
      </c>
      <c r="F101" s="7" t="s">
        <v>70</v>
      </c>
      <c r="G101" s="52">
        <v>8.959119085627426</v>
      </c>
      <c r="H101" s="61">
        <v>54.18911908562743</v>
      </c>
      <c r="I101" s="8" t="s">
        <v>127</v>
      </c>
      <c r="J101" s="8"/>
      <c r="K101" s="19">
        <v>980</v>
      </c>
      <c r="L101" s="22"/>
      <c r="M101" s="68">
        <f t="shared" si="11"/>
        <v>53105.33670391489</v>
      </c>
      <c r="N101" s="73">
        <f t="shared" si="12"/>
        <v>57440.46623076508</v>
      </c>
    </row>
    <row r="102" spans="1:14" ht="89.25">
      <c r="A102" s="6">
        <v>28</v>
      </c>
      <c r="B102" s="7" t="s">
        <v>89</v>
      </c>
      <c r="C102" s="7" t="s">
        <v>31</v>
      </c>
      <c r="D102" s="52">
        <v>43.88</v>
      </c>
      <c r="E102" s="7">
        <v>3.825</v>
      </c>
      <c r="F102" s="7" t="s">
        <v>15</v>
      </c>
      <c r="G102" s="52">
        <v>9.078801603574306</v>
      </c>
      <c r="H102" s="61">
        <v>56.78380160357431</v>
      </c>
      <c r="I102" s="8" t="s">
        <v>126</v>
      </c>
      <c r="J102" s="8"/>
      <c r="K102" s="19">
        <v>980</v>
      </c>
      <c r="L102" s="22"/>
      <c r="M102" s="68">
        <f t="shared" si="11"/>
        <v>55648.125571502824</v>
      </c>
      <c r="N102" s="73">
        <f t="shared" si="12"/>
        <v>60190.82969978877</v>
      </c>
    </row>
    <row r="103" spans="1:14" ht="51">
      <c r="A103" s="6">
        <v>29</v>
      </c>
      <c r="B103" s="7" t="s">
        <v>90</v>
      </c>
      <c r="C103" s="7" t="s">
        <v>31</v>
      </c>
      <c r="D103" s="52">
        <v>39.005</v>
      </c>
      <c r="E103" s="7">
        <v>6.225</v>
      </c>
      <c r="F103" s="7" t="s">
        <v>70</v>
      </c>
      <c r="G103" s="52">
        <v>8.959119085627426</v>
      </c>
      <c r="H103" s="61">
        <v>54.18911908562743</v>
      </c>
      <c r="I103" s="8" t="s">
        <v>127</v>
      </c>
      <c r="J103" s="8"/>
      <c r="K103" s="19">
        <v>980</v>
      </c>
      <c r="L103" s="22"/>
      <c r="M103" s="68">
        <f t="shared" si="11"/>
        <v>53105.33670391489</v>
      </c>
      <c r="N103" s="73">
        <f t="shared" si="12"/>
        <v>57440.46623076508</v>
      </c>
    </row>
    <row r="104" spans="1:14" ht="89.25">
      <c r="A104" s="6">
        <v>30</v>
      </c>
      <c r="B104" s="7" t="s">
        <v>91</v>
      </c>
      <c r="C104" s="7" t="s">
        <v>31</v>
      </c>
      <c r="D104" s="52">
        <v>28.275</v>
      </c>
      <c r="E104" s="7">
        <v>7.2625</v>
      </c>
      <c r="F104" s="7" t="s">
        <v>15</v>
      </c>
      <c r="G104" s="52">
        <v>6.763188596311119</v>
      </c>
      <c r="H104" s="61">
        <v>42.30068859631112</v>
      </c>
      <c r="I104" s="8" t="s">
        <v>126</v>
      </c>
      <c r="J104" s="8"/>
      <c r="K104" s="19">
        <v>980</v>
      </c>
      <c r="L104" s="22"/>
      <c r="M104" s="68">
        <f t="shared" si="11"/>
        <v>41454.6748243849</v>
      </c>
      <c r="N104" s="73">
        <f t="shared" si="12"/>
        <v>44838.72991208979</v>
      </c>
    </row>
    <row r="105" spans="1:14" ht="51">
      <c r="A105" s="6">
        <v>31</v>
      </c>
      <c r="B105" s="7" t="s">
        <v>92</v>
      </c>
      <c r="C105" s="7" t="s">
        <v>31</v>
      </c>
      <c r="D105" s="52">
        <v>39.005</v>
      </c>
      <c r="E105" s="7">
        <v>6.225</v>
      </c>
      <c r="F105" s="7" t="s">
        <v>70</v>
      </c>
      <c r="G105" s="52">
        <v>8.959119085627426</v>
      </c>
      <c r="H105" s="61">
        <v>54.18911908562743</v>
      </c>
      <c r="I105" s="8" t="s">
        <v>127</v>
      </c>
      <c r="J105" s="8"/>
      <c r="K105" s="19">
        <v>980</v>
      </c>
      <c r="L105" s="22"/>
      <c r="M105" s="68">
        <f t="shared" si="11"/>
        <v>53105.33670391489</v>
      </c>
      <c r="N105" s="73">
        <f t="shared" si="12"/>
        <v>57440.46623076508</v>
      </c>
    </row>
    <row r="106" spans="1:14" ht="89.25">
      <c r="A106" s="6">
        <v>32</v>
      </c>
      <c r="B106" s="7" t="s">
        <v>93</v>
      </c>
      <c r="C106" s="7" t="s">
        <v>31</v>
      </c>
      <c r="D106" s="52">
        <v>28.275</v>
      </c>
      <c r="E106" s="7">
        <v>7.2625</v>
      </c>
      <c r="F106" s="7" t="s">
        <v>15</v>
      </c>
      <c r="G106" s="52">
        <v>6.357397280532451</v>
      </c>
      <c r="H106" s="61">
        <v>41.894897280532454</v>
      </c>
      <c r="I106" s="8" t="s">
        <v>126</v>
      </c>
      <c r="J106" s="8"/>
      <c r="K106" s="19">
        <v>980</v>
      </c>
      <c r="L106" s="22"/>
      <c r="M106" s="68">
        <f t="shared" si="11"/>
        <v>41056.999334921806</v>
      </c>
      <c r="N106" s="73">
        <f t="shared" si="12"/>
        <v>44408.591117364405</v>
      </c>
    </row>
    <row r="107" spans="1:14" ht="51">
      <c r="A107" s="6">
        <v>33</v>
      </c>
      <c r="B107" s="7" t="s">
        <v>94</v>
      </c>
      <c r="C107" s="7" t="s">
        <v>31</v>
      </c>
      <c r="D107" s="52">
        <v>39.005</v>
      </c>
      <c r="E107" s="7">
        <v>6.225</v>
      </c>
      <c r="F107" s="7" t="s">
        <v>70</v>
      </c>
      <c r="G107" s="52">
        <v>8.959119085627426</v>
      </c>
      <c r="H107" s="61">
        <v>54.18911908562743</v>
      </c>
      <c r="I107" s="8" t="s">
        <v>127</v>
      </c>
      <c r="J107" s="8"/>
      <c r="K107" s="19">
        <v>980</v>
      </c>
      <c r="L107" s="22"/>
      <c r="M107" s="68">
        <f t="shared" si="11"/>
        <v>53105.33670391489</v>
      </c>
      <c r="N107" s="73">
        <f t="shared" si="12"/>
        <v>57440.46623076508</v>
      </c>
    </row>
    <row r="108" spans="1:14" ht="89.25">
      <c r="A108" s="6">
        <v>34</v>
      </c>
      <c r="B108" s="7" t="s">
        <v>95</v>
      </c>
      <c r="C108" s="7" t="s">
        <v>31</v>
      </c>
      <c r="D108" s="52">
        <v>39.2675</v>
      </c>
      <c r="E108" s="7">
        <v>8.4375</v>
      </c>
      <c r="F108" s="7" t="s">
        <v>15</v>
      </c>
      <c r="G108" s="52">
        <v>8.534073507359848</v>
      </c>
      <c r="H108" s="61">
        <v>56.23907350735985</v>
      </c>
      <c r="I108" s="8" t="s">
        <v>126</v>
      </c>
      <c r="J108" s="8"/>
      <c r="K108" s="19">
        <v>980</v>
      </c>
      <c r="L108" s="22"/>
      <c r="M108" s="68">
        <f t="shared" si="11"/>
        <v>55114.292037212654</v>
      </c>
      <c r="N108" s="73">
        <f t="shared" si="12"/>
        <v>59613.417917801446</v>
      </c>
    </row>
    <row r="109" spans="1:14" ht="51">
      <c r="A109" s="6">
        <v>35</v>
      </c>
      <c r="B109" s="7" t="s">
        <v>96</v>
      </c>
      <c r="C109" s="7" t="s">
        <v>31</v>
      </c>
      <c r="D109" s="52">
        <v>43.88</v>
      </c>
      <c r="E109" s="7">
        <v>4.0875</v>
      </c>
      <c r="F109" s="7" t="s">
        <v>70</v>
      </c>
      <c r="G109" s="52">
        <v>9.501360706164792</v>
      </c>
      <c r="H109" s="61">
        <v>57.46886070616479</v>
      </c>
      <c r="I109" s="8" t="s">
        <v>127</v>
      </c>
      <c r="J109" s="8"/>
      <c r="K109" s="19">
        <v>980</v>
      </c>
      <c r="L109" s="22"/>
      <c r="M109" s="68">
        <f t="shared" si="11"/>
        <v>56319.483492041494</v>
      </c>
      <c r="N109" s="73">
        <f t="shared" si="12"/>
        <v>60916.99234853468</v>
      </c>
    </row>
    <row r="110" spans="1:14" ht="90" thickBot="1">
      <c r="A110" s="9">
        <v>36</v>
      </c>
      <c r="B110" s="10" t="s">
        <v>97</v>
      </c>
      <c r="C110" s="10" t="s">
        <v>31</v>
      </c>
      <c r="D110" s="53">
        <v>91.919</v>
      </c>
      <c r="E110" s="10">
        <v>63.225</v>
      </c>
      <c r="F110" s="10" t="s">
        <v>6</v>
      </c>
      <c r="G110" s="53">
        <v>31.333353150941047</v>
      </c>
      <c r="H110" s="62">
        <v>186.47735315094104</v>
      </c>
      <c r="I110" s="8" t="s">
        <v>126</v>
      </c>
      <c r="J110" s="8"/>
      <c r="K110" s="19">
        <v>980</v>
      </c>
      <c r="L110" s="22"/>
      <c r="M110" s="68">
        <f t="shared" si="11"/>
        <v>182747.80608792222</v>
      </c>
      <c r="N110" s="73">
        <f t="shared" si="12"/>
        <v>197665.9943399975</v>
      </c>
    </row>
    <row r="111" spans="1:14" ht="15.75" thickBot="1">
      <c r="A111" s="120" t="s">
        <v>137</v>
      </c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</row>
    <row r="112" spans="1:14" ht="38.25">
      <c r="A112" s="4">
        <v>37</v>
      </c>
      <c r="B112" s="5" t="s">
        <v>98</v>
      </c>
      <c r="C112" s="5" t="s">
        <v>49</v>
      </c>
      <c r="D112" s="54">
        <v>44.626</v>
      </c>
      <c r="E112" s="5">
        <v>4.275</v>
      </c>
      <c r="F112" s="5" t="s">
        <v>19</v>
      </c>
      <c r="G112" s="54">
        <v>9.116487129183216</v>
      </c>
      <c r="H112" s="63">
        <v>58.01748712918321</v>
      </c>
      <c r="I112" s="8" t="s">
        <v>128</v>
      </c>
      <c r="J112" s="8"/>
      <c r="K112" s="19">
        <v>890</v>
      </c>
      <c r="L112" s="22"/>
      <c r="M112" s="68">
        <f>H112*K112</f>
        <v>51635.563544973054</v>
      </c>
      <c r="N112" s="73">
        <f>M112+H112*80</f>
        <v>56276.962515307714</v>
      </c>
    </row>
    <row r="113" spans="1:14" ht="15.75" customHeight="1">
      <c r="A113" s="6">
        <v>38</v>
      </c>
      <c r="B113" s="7" t="s">
        <v>99</v>
      </c>
      <c r="C113" s="7" t="s">
        <v>49</v>
      </c>
      <c r="D113" s="52">
        <v>72.556</v>
      </c>
      <c r="E113" s="7">
        <v>9.9</v>
      </c>
      <c r="F113" s="7" t="s">
        <v>82</v>
      </c>
      <c r="G113" s="52">
        <v>15.692310345337447</v>
      </c>
      <c r="H113" s="61">
        <v>98.14831034533745</v>
      </c>
      <c r="I113" s="8" t="s">
        <v>127</v>
      </c>
      <c r="J113" s="8"/>
      <c r="K113" s="19">
        <v>1090</v>
      </c>
      <c r="L113" s="22"/>
      <c r="M113" s="68">
        <f aca="true" t="shared" si="13" ref="M113:M124">H113*K113</f>
        <v>106981.65827641782</v>
      </c>
      <c r="N113" s="73">
        <f aca="true" t="shared" si="14" ref="N113:N123">M113+H113*80</f>
        <v>114833.52310404481</v>
      </c>
    </row>
    <row r="114" spans="1:14" ht="51">
      <c r="A114" s="6">
        <v>39</v>
      </c>
      <c r="B114" s="7" t="s">
        <v>100</v>
      </c>
      <c r="C114" s="7" t="s">
        <v>49</v>
      </c>
      <c r="D114" s="52">
        <v>44.1425</v>
      </c>
      <c r="E114" s="7">
        <v>3.825</v>
      </c>
      <c r="F114" s="7" t="s">
        <v>70</v>
      </c>
      <c r="G114" s="52">
        <v>9.501360706164792</v>
      </c>
      <c r="H114" s="61">
        <v>57.46886070616479</v>
      </c>
      <c r="I114" s="8" t="s">
        <v>127</v>
      </c>
      <c r="J114" s="8"/>
      <c r="K114" s="19">
        <v>1090</v>
      </c>
      <c r="L114" s="22"/>
      <c r="M114" s="68">
        <f t="shared" si="13"/>
        <v>62641.05816971962</v>
      </c>
      <c r="N114" s="73">
        <f t="shared" si="14"/>
        <v>67238.5670262128</v>
      </c>
    </row>
    <row r="115" spans="1:14" ht="51">
      <c r="A115" s="6">
        <v>40</v>
      </c>
      <c r="B115" s="7" t="s">
        <v>101</v>
      </c>
      <c r="C115" s="7" t="s">
        <v>49</v>
      </c>
      <c r="D115" s="52">
        <v>39.005</v>
      </c>
      <c r="E115" s="7">
        <v>6.225</v>
      </c>
      <c r="F115" s="7" t="s">
        <v>70</v>
      </c>
      <c r="G115" s="52">
        <v>8.959119085627426</v>
      </c>
      <c r="H115" s="61">
        <v>54.18911908562743</v>
      </c>
      <c r="I115" s="8" t="s">
        <v>127</v>
      </c>
      <c r="J115" s="8"/>
      <c r="K115" s="19">
        <v>1090</v>
      </c>
      <c r="L115" s="22"/>
      <c r="M115" s="68">
        <f t="shared" si="13"/>
        <v>59066.1398033339</v>
      </c>
      <c r="N115" s="73">
        <f t="shared" si="14"/>
        <v>63401.26933018409</v>
      </c>
    </row>
    <row r="116" spans="1:14" ht="89.25">
      <c r="A116" s="6">
        <v>41</v>
      </c>
      <c r="B116" s="7" t="s">
        <v>102</v>
      </c>
      <c r="C116" s="7" t="s">
        <v>49</v>
      </c>
      <c r="D116" s="52">
        <v>43.88</v>
      </c>
      <c r="E116" s="7">
        <v>3.825</v>
      </c>
      <c r="F116" s="7" t="s">
        <v>15</v>
      </c>
      <c r="G116" s="52">
        <v>8.534073507359848</v>
      </c>
      <c r="H116" s="61">
        <v>56.239073507359855</v>
      </c>
      <c r="I116" s="8" t="s">
        <v>126</v>
      </c>
      <c r="J116" s="8"/>
      <c r="K116" s="19">
        <v>1090</v>
      </c>
      <c r="L116" s="22"/>
      <c r="M116" s="68">
        <f t="shared" si="13"/>
        <v>61300.590123022244</v>
      </c>
      <c r="N116" s="73">
        <f t="shared" si="14"/>
        <v>65799.71600361103</v>
      </c>
    </row>
    <row r="117" spans="1:14" ht="51">
      <c r="A117" s="6">
        <v>42</v>
      </c>
      <c r="B117" s="7" t="s">
        <v>103</v>
      </c>
      <c r="C117" s="7" t="s">
        <v>49</v>
      </c>
      <c r="D117" s="52">
        <v>39.005</v>
      </c>
      <c r="E117" s="7">
        <v>6.225</v>
      </c>
      <c r="F117" s="7" t="s">
        <v>70</v>
      </c>
      <c r="G117" s="52">
        <v>8.959119085627426</v>
      </c>
      <c r="H117" s="61">
        <v>54.18911908562743</v>
      </c>
      <c r="I117" s="8" t="s">
        <v>127</v>
      </c>
      <c r="J117" s="8"/>
      <c r="K117" s="19">
        <v>1090</v>
      </c>
      <c r="L117" s="22"/>
      <c r="M117" s="68">
        <f t="shared" si="13"/>
        <v>59066.1398033339</v>
      </c>
      <c r="N117" s="73">
        <f t="shared" si="14"/>
        <v>63401.26933018409</v>
      </c>
    </row>
    <row r="118" spans="1:14" ht="89.25">
      <c r="A118" s="6">
        <v>43</v>
      </c>
      <c r="B118" s="7" t="s">
        <v>104</v>
      </c>
      <c r="C118" s="7" t="s">
        <v>49</v>
      </c>
      <c r="D118" s="52">
        <v>43.88</v>
      </c>
      <c r="E118" s="7">
        <v>3.825</v>
      </c>
      <c r="F118" s="7" t="s">
        <v>15</v>
      </c>
      <c r="G118" s="52">
        <v>8.534073507359848</v>
      </c>
      <c r="H118" s="61">
        <v>56.239073507359855</v>
      </c>
      <c r="I118" s="8" t="s">
        <v>126</v>
      </c>
      <c r="J118" s="8"/>
      <c r="K118" s="19">
        <v>1090</v>
      </c>
      <c r="L118" s="22"/>
      <c r="M118" s="68">
        <f t="shared" si="13"/>
        <v>61300.590123022244</v>
      </c>
      <c r="N118" s="73">
        <f t="shared" si="14"/>
        <v>65799.71600361103</v>
      </c>
    </row>
    <row r="119" spans="1:14" ht="51">
      <c r="A119" s="6">
        <v>44</v>
      </c>
      <c r="B119" s="7" t="s">
        <v>105</v>
      </c>
      <c r="C119" s="7" t="s">
        <v>49</v>
      </c>
      <c r="D119" s="52">
        <v>39.005</v>
      </c>
      <c r="E119" s="7">
        <v>6.225</v>
      </c>
      <c r="F119" s="7" t="s">
        <v>70</v>
      </c>
      <c r="G119" s="52">
        <v>8.959119085627426</v>
      </c>
      <c r="H119" s="61">
        <v>54.18911908562743</v>
      </c>
      <c r="I119" s="8" t="s">
        <v>127</v>
      </c>
      <c r="J119" s="8"/>
      <c r="K119" s="19">
        <v>1090</v>
      </c>
      <c r="L119" s="22"/>
      <c r="M119" s="68">
        <f t="shared" si="13"/>
        <v>59066.1398033339</v>
      </c>
      <c r="N119" s="73">
        <f t="shared" si="14"/>
        <v>63401.26933018409</v>
      </c>
    </row>
    <row r="120" spans="1:14" ht="89.25">
      <c r="A120" s="74">
        <v>45</v>
      </c>
      <c r="B120" s="75" t="s">
        <v>106</v>
      </c>
      <c r="C120" s="75" t="s">
        <v>49</v>
      </c>
      <c r="D120" s="76">
        <v>28.275</v>
      </c>
      <c r="E120" s="75">
        <v>7.2625</v>
      </c>
      <c r="F120" s="75" t="s">
        <v>15</v>
      </c>
      <c r="G120" s="76">
        <v>6.763188596311119</v>
      </c>
      <c r="H120" s="77">
        <v>42.30068859631112</v>
      </c>
      <c r="I120" s="78" t="s">
        <v>126</v>
      </c>
      <c r="J120" s="78"/>
      <c r="K120" s="79">
        <v>1090</v>
      </c>
      <c r="L120" s="80" t="s">
        <v>152</v>
      </c>
      <c r="M120" s="81">
        <f t="shared" si="13"/>
        <v>46107.75056997912</v>
      </c>
      <c r="N120" s="82">
        <f t="shared" si="14"/>
        <v>49491.80565768401</v>
      </c>
    </row>
    <row r="121" spans="1:14" ht="51">
      <c r="A121" s="6">
        <v>46</v>
      </c>
      <c r="B121" s="7" t="s">
        <v>107</v>
      </c>
      <c r="C121" s="7" t="s">
        <v>49</v>
      </c>
      <c r="D121" s="52">
        <v>39.005</v>
      </c>
      <c r="E121" s="7">
        <v>6.225</v>
      </c>
      <c r="F121" s="7" t="s">
        <v>70</v>
      </c>
      <c r="G121" s="52">
        <v>8.959119085627426</v>
      </c>
      <c r="H121" s="61">
        <v>54.18911908562743</v>
      </c>
      <c r="I121" s="8" t="s">
        <v>127</v>
      </c>
      <c r="J121" s="8"/>
      <c r="K121" s="19">
        <v>1090</v>
      </c>
      <c r="L121" s="22"/>
      <c r="M121" s="68">
        <f t="shared" si="13"/>
        <v>59066.1398033339</v>
      </c>
      <c r="N121" s="73">
        <f t="shared" si="14"/>
        <v>63401.26933018409</v>
      </c>
    </row>
    <row r="122" spans="1:14" ht="89.25">
      <c r="A122" s="74">
        <v>47</v>
      </c>
      <c r="B122" s="75" t="s">
        <v>108</v>
      </c>
      <c r="C122" s="75" t="s">
        <v>49</v>
      </c>
      <c r="D122" s="76">
        <v>28.275</v>
      </c>
      <c r="E122" s="75">
        <v>7.2625</v>
      </c>
      <c r="F122" s="75" t="s">
        <v>15</v>
      </c>
      <c r="G122" s="76">
        <v>6.357397280532451</v>
      </c>
      <c r="H122" s="77">
        <v>41.894897280532454</v>
      </c>
      <c r="I122" s="78" t="s">
        <v>126</v>
      </c>
      <c r="J122" s="78"/>
      <c r="K122" s="79">
        <v>1090</v>
      </c>
      <c r="L122" s="80" t="s">
        <v>152</v>
      </c>
      <c r="M122" s="81">
        <f t="shared" si="13"/>
        <v>45665.438035780375</v>
      </c>
      <c r="N122" s="82">
        <f t="shared" si="14"/>
        <v>49017.029818222974</v>
      </c>
    </row>
    <row r="123" spans="1:14" ht="51">
      <c r="A123" s="6">
        <v>48</v>
      </c>
      <c r="B123" s="7" t="s">
        <v>109</v>
      </c>
      <c r="C123" s="7" t="s">
        <v>49</v>
      </c>
      <c r="D123" s="52">
        <v>39.005</v>
      </c>
      <c r="E123" s="7">
        <v>6.225</v>
      </c>
      <c r="F123" s="7" t="s">
        <v>70</v>
      </c>
      <c r="G123" s="52">
        <v>8.959119085627426</v>
      </c>
      <c r="H123" s="61">
        <v>54.18911908562743</v>
      </c>
      <c r="I123" s="8" t="s">
        <v>127</v>
      </c>
      <c r="J123" s="8"/>
      <c r="K123" s="19">
        <v>1090</v>
      </c>
      <c r="L123" s="22"/>
      <c r="M123" s="68">
        <f t="shared" si="13"/>
        <v>59066.1398033339</v>
      </c>
      <c r="N123" s="73">
        <f t="shared" si="14"/>
        <v>63401.26933018409</v>
      </c>
    </row>
    <row r="124" spans="1:14" ht="90" thickBot="1">
      <c r="A124" s="9">
        <v>49</v>
      </c>
      <c r="B124" s="10" t="s">
        <v>110</v>
      </c>
      <c r="C124" s="10" t="s">
        <v>47</v>
      </c>
      <c r="D124" s="53">
        <v>148.268</v>
      </c>
      <c r="E124" s="10">
        <v>34.656</v>
      </c>
      <c r="F124" s="10" t="s">
        <v>6</v>
      </c>
      <c r="G124" s="53">
        <v>34.7272530956774</v>
      </c>
      <c r="H124" s="62">
        <v>217.65125309567742</v>
      </c>
      <c r="I124" s="8" t="s">
        <v>126</v>
      </c>
      <c r="J124" s="8"/>
      <c r="K124" s="19">
        <v>1090</v>
      </c>
      <c r="L124" s="22"/>
      <c r="M124" s="68">
        <f t="shared" si="13"/>
        <v>237239.8658742884</v>
      </c>
      <c r="N124" s="73">
        <f>H124*(K124+80)</f>
        <v>254651.9661219426</v>
      </c>
    </row>
    <row r="125" spans="1:14" ht="15.75" thickBot="1">
      <c r="A125" s="120" t="s">
        <v>138</v>
      </c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</row>
    <row r="126" spans="1:14" ht="38.25">
      <c r="A126" s="4">
        <v>50</v>
      </c>
      <c r="B126" s="5" t="s">
        <v>111</v>
      </c>
      <c r="C126" s="5" t="s">
        <v>60</v>
      </c>
      <c r="D126" s="54">
        <v>40.0135</v>
      </c>
      <c r="E126" s="5">
        <v>4.6125</v>
      </c>
      <c r="F126" s="5" t="s">
        <v>19</v>
      </c>
      <c r="G126" s="54">
        <v>7.834878274733443</v>
      </c>
      <c r="H126" s="63">
        <v>52.46087827473344</v>
      </c>
      <c r="I126" s="8" t="s">
        <v>128</v>
      </c>
      <c r="J126" s="8"/>
      <c r="K126" s="19">
        <v>980</v>
      </c>
      <c r="L126" s="22"/>
      <c r="M126" s="68">
        <f aca="true" t="shared" si="15" ref="M126:M131">H126*K126</f>
        <v>51411.66070923877</v>
      </c>
      <c r="N126" s="73">
        <f aca="true" t="shared" si="16" ref="N126:N131">M126+H126*80</f>
        <v>55608.53097121745</v>
      </c>
    </row>
    <row r="127" spans="1:14" ht="15.75" customHeight="1">
      <c r="A127" s="6">
        <v>51</v>
      </c>
      <c r="B127" s="7" t="s">
        <v>112</v>
      </c>
      <c r="C127" s="7" t="s">
        <v>60</v>
      </c>
      <c r="D127" s="52">
        <v>57.3305</v>
      </c>
      <c r="E127" s="7">
        <v>20.6625</v>
      </c>
      <c r="F127" s="7" t="s">
        <v>82</v>
      </c>
      <c r="G127" s="52">
        <v>13.978312998953799</v>
      </c>
      <c r="H127" s="61">
        <v>91.97131299895379</v>
      </c>
      <c r="I127" s="8" t="s">
        <v>127</v>
      </c>
      <c r="J127" s="8"/>
      <c r="K127" s="19">
        <v>1149</v>
      </c>
      <c r="L127" s="22"/>
      <c r="M127" s="68">
        <f t="shared" si="15"/>
        <v>105675.0386357979</v>
      </c>
      <c r="N127" s="73">
        <f t="shared" si="16"/>
        <v>113032.7436757142</v>
      </c>
    </row>
    <row r="128" spans="1:14" ht="51">
      <c r="A128" s="6">
        <v>52</v>
      </c>
      <c r="B128" s="7" t="s">
        <v>113</v>
      </c>
      <c r="C128" s="7" t="s">
        <v>60</v>
      </c>
      <c r="D128" s="52">
        <v>39.005</v>
      </c>
      <c r="E128" s="7">
        <v>4.875</v>
      </c>
      <c r="F128" s="7" t="s">
        <v>70</v>
      </c>
      <c r="G128" s="52">
        <v>8.18539892358177</v>
      </c>
      <c r="H128" s="61">
        <v>52.065398923581775</v>
      </c>
      <c r="I128" s="8" t="s">
        <v>127</v>
      </c>
      <c r="J128" s="8"/>
      <c r="K128" s="19">
        <v>1149</v>
      </c>
      <c r="L128" s="22"/>
      <c r="M128" s="68">
        <f t="shared" si="15"/>
        <v>59823.14336319546</v>
      </c>
      <c r="N128" s="73">
        <f t="shared" si="16"/>
        <v>63988.375277082</v>
      </c>
    </row>
    <row r="129" spans="1:14" ht="51">
      <c r="A129" s="6">
        <v>53</v>
      </c>
      <c r="B129" s="7" t="s">
        <v>114</v>
      </c>
      <c r="C129" s="7" t="s">
        <v>60</v>
      </c>
      <c r="D129" s="52">
        <v>39.005</v>
      </c>
      <c r="E129" s="7">
        <v>6.225</v>
      </c>
      <c r="F129" s="7" t="s">
        <v>70</v>
      </c>
      <c r="G129" s="52">
        <v>8.437228653454952</v>
      </c>
      <c r="H129" s="61">
        <v>53.667228653454956</v>
      </c>
      <c r="I129" s="8" t="s">
        <v>127</v>
      </c>
      <c r="J129" s="8"/>
      <c r="K129" s="19">
        <v>1149</v>
      </c>
      <c r="L129" s="22"/>
      <c r="M129" s="68">
        <f t="shared" si="15"/>
        <v>61663.64572281975</v>
      </c>
      <c r="N129" s="73">
        <f t="shared" si="16"/>
        <v>65957.02401509615</v>
      </c>
    </row>
    <row r="130" spans="1:14" ht="89.25">
      <c r="A130" s="6">
        <v>54</v>
      </c>
      <c r="B130" s="7" t="s">
        <v>115</v>
      </c>
      <c r="C130" s="7" t="s">
        <v>60</v>
      </c>
      <c r="D130" s="52">
        <v>82.443</v>
      </c>
      <c r="E130" s="7">
        <v>62.51</v>
      </c>
      <c r="F130" s="7" t="s">
        <v>15</v>
      </c>
      <c r="G130" s="52">
        <v>25.979234086871262</v>
      </c>
      <c r="H130" s="61">
        <v>170.93223408687126</v>
      </c>
      <c r="I130" s="8" t="s">
        <v>126</v>
      </c>
      <c r="J130" s="8"/>
      <c r="K130" s="19">
        <v>1149</v>
      </c>
      <c r="L130" s="22"/>
      <c r="M130" s="68">
        <f t="shared" si="15"/>
        <v>196401.13696581507</v>
      </c>
      <c r="N130" s="73">
        <f t="shared" si="16"/>
        <v>210075.71569276476</v>
      </c>
    </row>
    <row r="131" spans="1:14" ht="90" thickBot="1">
      <c r="A131" s="9">
        <v>55</v>
      </c>
      <c r="B131" s="10" t="s">
        <v>116</v>
      </c>
      <c r="C131" s="10" t="s">
        <v>60</v>
      </c>
      <c r="D131" s="53">
        <v>120.5985</v>
      </c>
      <c r="E131" s="10">
        <v>48.384</v>
      </c>
      <c r="F131" s="10" t="s">
        <v>70</v>
      </c>
      <c r="G131" s="53">
        <v>31.52208690984859</v>
      </c>
      <c r="H131" s="62">
        <v>200.5045869098486</v>
      </c>
      <c r="I131" s="8" t="s">
        <v>126</v>
      </c>
      <c r="J131" s="8"/>
      <c r="K131" s="19">
        <v>1149</v>
      </c>
      <c r="L131" s="22"/>
      <c r="M131" s="68">
        <f t="shared" si="15"/>
        <v>230379.77035941603</v>
      </c>
      <c r="N131" s="73">
        <f t="shared" si="16"/>
        <v>246420.1373122039</v>
      </c>
    </row>
    <row r="132" spans="1:10" ht="15">
      <c r="A132" s="12"/>
      <c r="B132" s="12"/>
      <c r="C132" s="12"/>
      <c r="D132" s="48"/>
      <c r="E132" s="12"/>
      <c r="F132" s="12"/>
      <c r="H132" s="48"/>
      <c r="I132" s="11"/>
      <c r="J132" s="11"/>
    </row>
    <row r="133" spans="1:10" ht="15">
      <c r="A133" s="84"/>
      <c r="B133" s="84"/>
      <c r="C133" s="84"/>
      <c r="D133" s="84"/>
      <c r="E133" s="84"/>
      <c r="F133" s="84"/>
      <c r="G133" s="84"/>
      <c r="H133" s="84"/>
      <c r="I133" s="85"/>
      <c r="J133" s="83"/>
    </row>
    <row r="134" spans="1:10" ht="15">
      <c r="A134" s="84"/>
      <c r="B134" s="84"/>
      <c r="C134" s="84"/>
      <c r="D134" s="84"/>
      <c r="E134" s="84"/>
      <c r="F134" s="84"/>
      <c r="G134" s="84"/>
      <c r="H134" s="84"/>
      <c r="I134" s="85"/>
      <c r="J134" s="83"/>
    </row>
    <row r="135" spans="1:10" ht="15">
      <c r="A135" s="84"/>
      <c r="B135" s="84"/>
      <c r="C135" s="84"/>
      <c r="D135" s="84"/>
      <c r="E135" s="84"/>
      <c r="F135" s="84"/>
      <c r="G135" s="84"/>
      <c r="H135" s="84"/>
      <c r="I135" s="85"/>
      <c r="J135" s="83"/>
    </row>
    <row r="136" spans="1:10" ht="15">
      <c r="A136" s="84"/>
      <c r="B136" s="84"/>
      <c r="C136" s="84"/>
      <c r="D136" s="84"/>
      <c r="E136" s="84"/>
      <c r="F136" s="84"/>
      <c r="G136" s="84"/>
      <c r="H136" s="84"/>
      <c r="I136" s="85"/>
      <c r="J136" s="83"/>
    </row>
    <row r="137" spans="1:10" ht="15">
      <c r="A137" s="84"/>
      <c r="B137" s="84"/>
      <c r="C137" s="84"/>
      <c r="D137" s="84"/>
      <c r="E137" s="84"/>
      <c r="F137" s="84"/>
      <c r="G137" s="84"/>
      <c r="H137" s="84"/>
      <c r="I137" s="85"/>
      <c r="J137" s="83"/>
    </row>
    <row r="138" spans="1:10" ht="15">
      <c r="A138" s="84"/>
      <c r="B138" s="84"/>
      <c r="C138" s="84"/>
      <c r="D138" s="84"/>
      <c r="E138" s="84"/>
      <c r="F138" s="84"/>
      <c r="G138" s="84"/>
      <c r="H138" s="84"/>
      <c r="I138" s="85"/>
      <c r="J138" s="83"/>
    </row>
    <row r="139" spans="1:10" ht="15">
      <c r="A139" s="84"/>
      <c r="B139" s="84"/>
      <c r="C139" s="84"/>
      <c r="D139" s="84"/>
      <c r="E139" s="84"/>
      <c r="F139" s="84"/>
      <c r="G139" s="84"/>
      <c r="H139" s="84"/>
      <c r="I139" s="85"/>
      <c r="J139" s="83"/>
    </row>
    <row r="140" spans="1:10" ht="15">
      <c r="A140" s="84"/>
      <c r="B140" s="84"/>
      <c r="C140" s="84"/>
      <c r="D140" s="84"/>
      <c r="E140" s="84"/>
      <c r="F140" s="84"/>
      <c r="G140" s="84"/>
      <c r="H140" s="84"/>
      <c r="I140" s="85"/>
      <c r="J140" s="83"/>
    </row>
    <row r="141" spans="1:10" ht="15">
      <c r="A141" s="84"/>
      <c r="B141" s="84"/>
      <c r="C141" s="84"/>
      <c r="D141" s="84"/>
      <c r="E141" s="84"/>
      <c r="F141" s="84"/>
      <c r="G141" s="84"/>
      <c r="H141" s="84"/>
      <c r="I141" s="85"/>
      <c r="J141" s="83"/>
    </row>
    <row r="142" spans="1:10" ht="15">
      <c r="A142" s="84"/>
      <c r="B142" s="84"/>
      <c r="C142" s="84"/>
      <c r="D142" s="84"/>
      <c r="E142" s="84"/>
      <c r="F142" s="84"/>
      <c r="G142" s="84"/>
      <c r="H142" s="84"/>
      <c r="I142" s="85"/>
      <c r="J142" s="83"/>
    </row>
    <row r="143" spans="1:10" ht="15">
      <c r="A143" s="84"/>
      <c r="B143" s="84"/>
      <c r="C143" s="84"/>
      <c r="D143" s="84"/>
      <c r="E143" s="84"/>
      <c r="F143" s="84"/>
      <c r="G143" s="84"/>
      <c r="H143" s="84"/>
      <c r="I143" s="85"/>
      <c r="J143" s="83"/>
    </row>
    <row r="144" spans="1:10" ht="15">
      <c r="A144" s="84"/>
      <c r="B144" s="84"/>
      <c r="C144" s="84"/>
      <c r="D144" s="84"/>
      <c r="E144" s="84"/>
      <c r="F144" s="84"/>
      <c r="G144" s="84"/>
      <c r="H144" s="84"/>
      <c r="I144" s="85"/>
      <c r="J144" s="83"/>
    </row>
  </sheetData>
  <sheetProtection/>
  <mergeCells count="36">
    <mergeCell ref="A75:N75"/>
    <mergeCell ref="A9:N10"/>
    <mergeCell ref="A1:N8"/>
    <mergeCell ref="M11:M12"/>
    <mergeCell ref="M73:M74"/>
    <mergeCell ref="N11:N12"/>
    <mergeCell ref="N73:N74"/>
    <mergeCell ref="A14:N14"/>
    <mergeCell ref="A22:N22"/>
    <mergeCell ref="A37:N37"/>
    <mergeCell ref="L73:L74"/>
    <mergeCell ref="J73:J74"/>
    <mergeCell ref="G73:G74"/>
    <mergeCell ref="H73:H74"/>
    <mergeCell ref="I73:I74"/>
    <mergeCell ref="K73:K74"/>
    <mergeCell ref="A11:A12"/>
    <mergeCell ref="B11:B12"/>
    <mergeCell ref="C11:F11"/>
    <mergeCell ref="A125:N125"/>
    <mergeCell ref="A111:N111"/>
    <mergeCell ref="A95:N95"/>
    <mergeCell ref="A83:N83"/>
    <mergeCell ref="A76:N76"/>
    <mergeCell ref="J11:J12"/>
    <mergeCell ref="A13:N13"/>
    <mergeCell ref="K11:K12"/>
    <mergeCell ref="I11:I12"/>
    <mergeCell ref="L11:L12"/>
    <mergeCell ref="B73:B74"/>
    <mergeCell ref="C73:F73"/>
    <mergeCell ref="G11:G12"/>
    <mergeCell ref="H11:H12"/>
    <mergeCell ref="A53:N53"/>
    <mergeCell ref="A65:N65"/>
    <mergeCell ref="A73:A7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 Petkov</dc:creator>
  <cp:keywords/>
  <dc:description/>
  <cp:lastModifiedBy>oem</cp:lastModifiedBy>
  <cp:lastPrinted>2012-08-13T12:20:48Z</cp:lastPrinted>
  <dcterms:created xsi:type="dcterms:W3CDTF">2010-11-18T07:33:55Z</dcterms:created>
  <dcterms:modified xsi:type="dcterms:W3CDTF">2013-02-27T12:18:06Z</dcterms:modified>
  <cp:category/>
  <cp:version/>
  <cp:contentType/>
  <cp:contentStatus/>
</cp:coreProperties>
</file>