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255" windowWidth="19200" windowHeight="11025"/>
  </bookViews>
  <sheets>
    <sheet name="Sheet1" sheetId="1" r:id="rId1"/>
  </sheets>
  <definedNames>
    <definedName name="_xlnm._FilterDatabase" localSheetId="0" hidden="1">Sheet1!$A$18:$O$93</definedName>
  </definedNames>
  <calcPr calcId="125725"/>
</workbook>
</file>

<file path=xl/calcChain.xml><?xml version="1.0" encoding="utf-8"?>
<calcChain xmlns="http://schemas.openxmlformats.org/spreadsheetml/2006/main">
  <c r="M34" i="1"/>
  <c r="K27"/>
  <c r="M27" s="1"/>
  <c r="O27" s="1"/>
  <c r="M93"/>
  <c r="O93"/>
  <c r="K93"/>
  <c r="K92"/>
  <c r="K91"/>
  <c r="O91"/>
  <c r="K90"/>
  <c r="O90"/>
  <c r="K89"/>
  <c r="O89"/>
  <c r="K88"/>
  <c r="M88"/>
  <c r="O88" s="1"/>
  <c r="K87"/>
  <c r="M87" s="1"/>
  <c r="O87" s="1"/>
  <c r="K76"/>
  <c r="M76"/>
  <c r="O76" s="1"/>
  <c r="K75"/>
  <c r="M75" s="1"/>
  <c r="O75" s="1"/>
  <c r="K65"/>
  <c r="M65"/>
  <c r="O65" s="1"/>
  <c r="K66"/>
  <c r="M66" s="1"/>
  <c r="O66" s="1"/>
  <c r="K64"/>
  <c r="M64"/>
  <c r="O64" s="1"/>
  <c r="K58"/>
  <c r="M58" s="1"/>
  <c r="O58" s="1"/>
  <c r="K30"/>
  <c r="M30"/>
  <c r="O30" s="1"/>
  <c r="K29"/>
  <c r="M29" s="1"/>
  <c r="O29" s="1"/>
  <c r="M92"/>
  <c r="O92"/>
  <c r="M91"/>
  <c r="K82"/>
  <c r="M82" s="1"/>
  <c r="O82" s="1"/>
  <c r="K81"/>
  <c r="M81"/>
  <c r="O81" s="1"/>
  <c r="K80"/>
  <c r="M80" s="1"/>
  <c r="O80" s="1"/>
  <c r="K78"/>
  <c r="K79"/>
  <c r="M79" s="1"/>
  <c r="O79" s="1"/>
  <c r="K77"/>
  <c r="M77"/>
  <c r="O77" s="1"/>
  <c r="K72"/>
  <c r="M72" s="1"/>
  <c r="O72" s="1"/>
  <c r="K73"/>
  <c r="K71"/>
  <c r="M71" s="1"/>
  <c r="O71" s="1"/>
  <c r="K70"/>
  <c r="K69"/>
  <c r="M69" s="1"/>
  <c r="O69" s="1"/>
  <c r="K68"/>
  <c r="M68"/>
  <c r="O68" s="1"/>
  <c r="K67"/>
  <c r="M67" s="1"/>
  <c r="O67" s="1"/>
  <c r="K62"/>
  <c r="M62"/>
  <c r="O62" s="1"/>
  <c r="K61"/>
  <c r="M61" s="1"/>
  <c r="O61" s="1"/>
  <c r="K60"/>
  <c r="M60"/>
  <c r="O60"/>
  <c r="K59"/>
  <c r="O59" s="1"/>
  <c r="K57"/>
  <c r="M57" s="1"/>
  <c r="O57" s="1"/>
  <c r="K56"/>
  <c r="M56"/>
  <c r="O56" s="1"/>
  <c r="K55"/>
  <c r="M55" s="1"/>
  <c r="O55" s="1"/>
  <c r="K53"/>
  <c r="K52"/>
  <c r="M52" s="1"/>
  <c r="O52" s="1"/>
  <c r="K47"/>
  <c r="M47"/>
  <c r="O47" s="1"/>
  <c r="K46"/>
  <c r="M46" s="1"/>
  <c r="O46" s="1"/>
  <c r="K45"/>
  <c r="M45"/>
  <c r="O45" s="1"/>
  <c r="K42"/>
  <c r="M42" s="1"/>
  <c r="O42" s="1"/>
  <c r="K43"/>
  <c r="M43"/>
  <c r="O43" s="1"/>
  <c r="K44"/>
  <c r="M44" s="1"/>
  <c r="O44" s="1"/>
  <c r="K40"/>
  <c r="M40"/>
  <c r="O40" s="1"/>
  <c r="K39"/>
  <c r="M39" s="1"/>
  <c r="O39" s="1"/>
  <c r="K37"/>
  <c r="M37"/>
  <c r="O37" s="1"/>
  <c r="K38"/>
  <c r="M38" s="1"/>
  <c r="O38" s="1"/>
  <c r="K36"/>
  <c r="M36"/>
  <c r="O36" s="1"/>
  <c r="K34"/>
  <c r="O34" s="1"/>
  <c r="K33"/>
  <c r="M33"/>
  <c r="O33" s="1"/>
  <c r="K32"/>
  <c r="M32" s="1"/>
  <c r="O32" s="1"/>
  <c r="K31"/>
  <c r="M31"/>
  <c r="O31" s="1"/>
  <c r="K28"/>
  <c r="M28" s="1"/>
  <c r="O28" s="1"/>
  <c r="K25"/>
  <c r="O25"/>
  <c r="K24"/>
  <c r="M24"/>
  <c r="O24" s="1"/>
  <c r="K23"/>
  <c r="M23" s="1"/>
  <c r="O23" s="1"/>
  <c r="K22"/>
  <c r="M22"/>
  <c r="O22" s="1"/>
  <c r="K21"/>
  <c r="M21" s="1"/>
  <c r="O21" s="1"/>
  <c r="K20"/>
  <c r="M20"/>
  <c r="O20" s="1"/>
  <c r="K19"/>
  <c r="M19" s="1"/>
  <c r="O19" s="1"/>
  <c r="M78"/>
  <c r="O78" s="1"/>
  <c r="M73"/>
  <c r="O73" s="1"/>
  <c r="M70"/>
  <c r="O70" s="1"/>
  <c r="M53"/>
  <c r="M25"/>
  <c r="O53"/>
  <c r="M89"/>
  <c r="M90"/>
  <c r="M59" l="1"/>
</calcChain>
</file>

<file path=xl/sharedStrings.xml><?xml version="1.0" encoding="utf-8"?>
<sst xmlns="http://schemas.openxmlformats.org/spreadsheetml/2006/main" count="234" uniqueCount="97">
  <si>
    <t>Вх-№Aп.</t>
  </si>
  <si>
    <t>№</t>
  </si>
  <si>
    <t>Обьект</t>
  </si>
  <si>
    <t>Застр.</t>
  </si>
  <si>
    <t>Терас.</t>
  </si>
  <si>
    <t>Участ.</t>
  </si>
  <si>
    <t>Общ.</t>
  </si>
  <si>
    <t xml:space="preserve">Застp. </t>
  </si>
  <si>
    <t>Пр. на стр.</t>
  </si>
  <si>
    <t>Цена</t>
  </si>
  <si>
    <t>ВСЕГО</t>
  </si>
  <si>
    <t>эт</t>
  </si>
  <si>
    <t>Апт</t>
  </si>
  <si>
    <t>Спал.</t>
  </si>
  <si>
    <t>площадь</t>
  </si>
  <si>
    <t>+</t>
  </si>
  <si>
    <t>/терен/</t>
  </si>
  <si>
    <t>/ кв.м.</t>
  </si>
  <si>
    <t>кв.м.</t>
  </si>
  <si>
    <t>% ид. ч.</t>
  </si>
  <si>
    <t>кв.м</t>
  </si>
  <si>
    <t>Здание</t>
  </si>
  <si>
    <t>Група А</t>
  </si>
  <si>
    <t>А1-101</t>
  </si>
  <si>
    <t>Апартамент</t>
  </si>
  <si>
    <t>ст.</t>
  </si>
  <si>
    <t>Студия</t>
  </si>
  <si>
    <t>SOLD</t>
  </si>
  <si>
    <t>А1-104</t>
  </si>
  <si>
    <t>А1-201</t>
  </si>
  <si>
    <t>А1-204</t>
  </si>
  <si>
    <t>А1-301</t>
  </si>
  <si>
    <t>А1-303</t>
  </si>
  <si>
    <t>А1-401</t>
  </si>
  <si>
    <t>А2-102</t>
  </si>
  <si>
    <t>А2-104</t>
  </si>
  <si>
    <t>А2-201</t>
  </si>
  <si>
    <t>А2-204</t>
  </si>
  <si>
    <t>А2-303</t>
  </si>
  <si>
    <t>А2-401</t>
  </si>
  <si>
    <t>А2-403</t>
  </si>
  <si>
    <t>А2-502</t>
  </si>
  <si>
    <t>А3-101</t>
  </si>
  <si>
    <t>А3-202</t>
  </si>
  <si>
    <t>А3-204</t>
  </si>
  <si>
    <t>А3-301</t>
  </si>
  <si>
    <t>А3-401</t>
  </si>
  <si>
    <t>А4-202</t>
  </si>
  <si>
    <t>А4-203</t>
  </si>
  <si>
    <t>А4-204</t>
  </si>
  <si>
    <t>А4-301</t>
  </si>
  <si>
    <t>А4-302</t>
  </si>
  <si>
    <t>А4-303</t>
  </si>
  <si>
    <t>Вх.</t>
  </si>
  <si>
    <t xml:space="preserve">Заст. </t>
  </si>
  <si>
    <t>Ет</t>
  </si>
  <si>
    <t>Група В</t>
  </si>
  <si>
    <t>В1-202</t>
  </si>
  <si>
    <t>В1-301</t>
  </si>
  <si>
    <t>В2-101</t>
  </si>
  <si>
    <t>В2-102</t>
  </si>
  <si>
    <t>В2-103</t>
  </si>
  <si>
    <t>В2-104</t>
  </si>
  <si>
    <t>В2-201</t>
  </si>
  <si>
    <t>В2-204</t>
  </si>
  <si>
    <t>В2-501</t>
  </si>
  <si>
    <t>В3-101</t>
  </si>
  <si>
    <t>В3-103</t>
  </si>
  <si>
    <t>В3-104</t>
  </si>
  <si>
    <t>В3-201</t>
  </si>
  <si>
    <t>В3-204</t>
  </si>
  <si>
    <t>В3-301</t>
  </si>
  <si>
    <t>В3-303</t>
  </si>
  <si>
    <t>В3-401</t>
  </si>
  <si>
    <t>В3-402</t>
  </si>
  <si>
    <t>В3-403</t>
  </si>
  <si>
    <t>В4-101</t>
  </si>
  <si>
    <t>В4-103</t>
  </si>
  <si>
    <t>В4-201</t>
  </si>
  <si>
    <t>В4-202</t>
  </si>
  <si>
    <t>В4-203</t>
  </si>
  <si>
    <t>В4-301</t>
  </si>
  <si>
    <t>В4-303</t>
  </si>
  <si>
    <t>В4-401</t>
  </si>
  <si>
    <t>Група С</t>
  </si>
  <si>
    <t>С1-103</t>
  </si>
  <si>
    <t>С1-201</t>
  </si>
  <si>
    <t>Пентхаус</t>
  </si>
  <si>
    <t>С1-202</t>
  </si>
  <si>
    <t>С1-203</t>
  </si>
  <si>
    <t>С2-201</t>
  </si>
  <si>
    <t>С2-202</t>
  </si>
  <si>
    <t>С3-101</t>
  </si>
  <si>
    <t>до 1 Август</t>
  </si>
  <si>
    <t xml:space="preserve">Цена </t>
  </si>
  <si>
    <t>В2-302</t>
  </si>
  <si>
    <t>A P O L O N I A   R E S O R T,     СОЗОПОЛЬ.        КОМПЛЕКС НА ПЕРВОЙ ЛИНИИ ЦАРСКОГО ПЛЯЖА</t>
  </si>
</sst>
</file>

<file path=xl/styles.xml><?xml version="1.0" encoding="utf-8"?>
<styleSheet xmlns="http://schemas.openxmlformats.org/spreadsheetml/2006/main">
  <numFmts count="4">
    <numFmt numFmtId="164" formatCode="##0"/>
    <numFmt numFmtId="165" formatCode="##0.00"/>
    <numFmt numFmtId="166" formatCode="[$€-2]\ #,##0"/>
    <numFmt numFmtId="167" formatCode="0.000"/>
  </numFmts>
  <fonts count="23"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1"/>
      <color indexed="12"/>
      <name val="Calibri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164" fontId="5" fillId="2" borderId="1" xfId="0" applyNumberFormat="1" applyFont="1" applyFill="1" applyBorder="1"/>
    <xf numFmtId="165" fontId="8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/>
    <xf numFmtId="2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5" fillId="2" borderId="6" xfId="0" applyFont="1" applyFill="1" applyBorder="1" applyAlignment="1">
      <alignment horizontal="center"/>
    </xf>
    <xf numFmtId="165" fontId="9" fillId="2" borderId="4" xfId="0" applyNumberFormat="1" applyFont="1" applyFill="1" applyBorder="1"/>
    <xf numFmtId="164" fontId="10" fillId="2" borderId="4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165" fontId="9" fillId="2" borderId="7" xfId="0" applyNumberFormat="1" applyFont="1" applyFill="1" applyBorder="1"/>
    <xf numFmtId="164" fontId="10" fillId="2" borderId="7" xfId="0" applyNumberFormat="1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65" fontId="11" fillId="0" borderId="0" xfId="0" applyNumberFormat="1" applyFont="1"/>
    <xf numFmtId="0" fontId="13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2" fontId="12" fillId="3" borderId="9" xfId="0" applyNumberFormat="1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167" fontId="12" fillId="3" borderId="9" xfId="0" applyNumberFormat="1" applyFont="1" applyFill="1" applyBorder="1"/>
    <xf numFmtId="2" fontId="12" fillId="3" borderId="9" xfId="0" applyNumberFormat="1" applyFont="1" applyFill="1" applyBorder="1" applyAlignment="1">
      <alignment horizontal="center"/>
    </xf>
    <xf numFmtId="2" fontId="12" fillId="3" borderId="9" xfId="0" applyNumberFormat="1" applyFont="1" applyFill="1" applyBorder="1"/>
    <xf numFmtId="2" fontId="13" fillId="3" borderId="9" xfId="0" applyNumberFormat="1" applyFont="1" applyFill="1" applyBorder="1"/>
    <xf numFmtId="164" fontId="13" fillId="3" borderId="9" xfId="0" applyNumberFormat="1" applyFont="1" applyFill="1" applyBorder="1"/>
    <xf numFmtId="165" fontId="14" fillId="3" borderId="9" xfId="0" applyNumberFormat="1" applyFont="1" applyFill="1" applyBorder="1"/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2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center"/>
    </xf>
    <xf numFmtId="166" fontId="6" fillId="2" borderId="10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166" fontId="15" fillId="3" borderId="13" xfId="0" applyNumberFormat="1" applyFont="1" applyFill="1" applyBorder="1" applyAlignment="1">
      <alignment horizontal="center"/>
    </xf>
    <xf numFmtId="3" fontId="0" fillId="4" borderId="12" xfId="0" applyNumberFormat="1" applyFont="1" applyFill="1" applyBorder="1" applyAlignment="1">
      <alignment horizontal="center"/>
    </xf>
    <xf numFmtId="166" fontId="5" fillId="2" borderId="14" xfId="0" applyNumberFormat="1" applyFont="1" applyFill="1" applyBorder="1" applyAlignment="1">
      <alignment horizontal="left"/>
    </xf>
    <xf numFmtId="3" fontId="16" fillId="5" borderId="15" xfId="0" applyNumberFormat="1" applyFont="1" applyFill="1" applyBorder="1" applyAlignment="1">
      <alignment horizontal="center"/>
    </xf>
    <xf numFmtId="3" fontId="16" fillId="5" borderId="16" xfId="0" applyNumberFormat="1" applyFont="1" applyFill="1" applyBorder="1" applyAlignment="1">
      <alignment horizontal="left"/>
    </xf>
    <xf numFmtId="3" fontId="16" fillId="5" borderId="17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6" fontId="15" fillId="0" borderId="13" xfId="0" applyNumberFormat="1" applyFont="1" applyBorder="1" applyAlignment="1">
      <alignment horizontal="center"/>
    </xf>
    <xf numFmtId="0" fontId="13" fillId="0" borderId="0" xfId="0" applyFont="1"/>
    <xf numFmtId="166" fontId="15" fillId="0" borderId="0" xfId="0" applyNumberFormat="1" applyFont="1" applyAlignment="1">
      <alignment horizontal="center"/>
    </xf>
    <xf numFmtId="0" fontId="1" fillId="0" borderId="0" xfId="0" applyFont="1"/>
    <xf numFmtId="2" fontId="13" fillId="0" borderId="12" xfId="0" applyNumberFormat="1" applyFont="1" applyBorder="1" applyAlignment="1">
      <alignment horizontal="center" vertical="center"/>
    </xf>
    <xf numFmtId="167" fontId="17" fillId="0" borderId="9" xfId="0" applyNumberFormat="1" applyFont="1" applyBorder="1"/>
    <xf numFmtId="2" fontId="17" fillId="0" borderId="9" xfId="0" applyNumberFormat="1" applyFont="1" applyBorder="1" applyAlignment="1">
      <alignment horizontal="center"/>
    </xf>
    <xf numFmtId="2" fontId="13" fillId="6" borderId="12" xfId="0" applyNumberFormat="1" applyFont="1" applyFill="1" applyBorder="1" applyAlignment="1">
      <alignment horizontal="center" vertical="center"/>
    </xf>
    <xf numFmtId="167" fontId="17" fillId="6" borderId="9" xfId="0" applyNumberFormat="1" applyFont="1" applyFill="1" applyBorder="1"/>
    <xf numFmtId="2" fontId="17" fillId="6" borderId="9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right"/>
    </xf>
    <xf numFmtId="0" fontId="13" fillId="6" borderId="9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165" fontId="14" fillId="0" borderId="9" xfId="0" applyNumberFormat="1" applyFont="1" applyBorder="1"/>
    <xf numFmtId="164" fontId="13" fillId="0" borderId="9" xfId="0" applyNumberFormat="1" applyFont="1" applyBorder="1"/>
    <xf numFmtId="166" fontId="15" fillId="6" borderId="13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left"/>
    </xf>
    <xf numFmtId="2" fontId="13" fillId="6" borderId="9" xfId="0" applyNumberFormat="1" applyFont="1" applyFill="1" applyBorder="1" applyAlignment="1">
      <alignment horizontal="right"/>
    </xf>
    <xf numFmtId="164" fontId="13" fillId="6" borderId="9" xfId="0" applyNumberFormat="1" applyFont="1" applyFill="1" applyBorder="1"/>
    <xf numFmtId="165" fontId="14" fillId="6" borderId="9" xfId="0" applyNumberFormat="1" applyFont="1" applyFill="1" applyBorder="1"/>
    <xf numFmtId="0" fontId="13" fillId="6" borderId="0" xfId="0" applyFont="1" applyFill="1"/>
    <xf numFmtId="2" fontId="13" fillId="6" borderId="9" xfId="0" applyNumberFormat="1" applyFont="1" applyFill="1" applyBorder="1"/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right"/>
    </xf>
    <xf numFmtId="0" fontId="18" fillId="6" borderId="0" xfId="0" applyFont="1" applyFill="1" applyBorder="1" applyAlignment="1">
      <alignment horizontal="center"/>
    </xf>
    <xf numFmtId="2" fontId="18" fillId="6" borderId="0" xfId="0" applyNumberFormat="1" applyFont="1" applyFill="1" applyBorder="1" applyAlignment="1">
      <alignment horizontal="right"/>
    </xf>
    <xf numFmtId="166" fontId="15" fillId="6" borderId="0" xfId="0" applyNumberFormat="1" applyFont="1" applyFill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left"/>
    </xf>
    <xf numFmtId="2" fontId="12" fillId="7" borderId="0" xfId="0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right"/>
    </xf>
    <xf numFmtId="167" fontId="12" fillId="7" borderId="0" xfId="0" applyNumberFormat="1" applyFont="1" applyFill="1" applyBorder="1"/>
    <xf numFmtId="2" fontId="12" fillId="7" borderId="0" xfId="0" applyNumberFormat="1" applyFont="1" applyFill="1" applyBorder="1" applyAlignment="1">
      <alignment horizontal="center"/>
    </xf>
    <xf numFmtId="2" fontId="13" fillId="7" borderId="0" xfId="0" applyNumberFormat="1" applyFont="1" applyFill="1" applyBorder="1"/>
    <xf numFmtId="164" fontId="13" fillId="7" borderId="0" xfId="0" applyNumberFormat="1" applyFont="1" applyFill="1" applyBorder="1"/>
    <xf numFmtId="165" fontId="14" fillId="7" borderId="0" xfId="0" applyNumberFormat="1" applyFont="1" applyFill="1" applyBorder="1"/>
    <xf numFmtId="166" fontId="15" fillId="7" borderId="0" xfId="0" applyNumberFormat="1" applyFont="1" applyFill="1" applyBorder="1" applyAlignment="1">
      <alignment horizontal="center"/>
    </xf>
    <xf numFmtId="2" fontId="19" fillId="0" borderId="12" xfId="0" applyNumberFormat="1" applyFont="1" applyBorder="1" applyAlignment="1">
      <alignment horizontal="center" vertical="center"/>
    </xf>
    <xf numFmtId="167" fontId="20" fillId="0" borderId="9" xfId="0" applyNumberFormat="1" applyFont="1" applyBorder="1"/>
    <xf numFmtId="2" fontId="20" fillId="0" borderId="9" xfId="0" applyNumberFormat="1" applyFont="1" applyBorder="1" applyAlignment="1">
      <alignment horizontal="center"/>
    </xf>
    <xf numFmtId="166" fontId="21" fillId="0" borderId="13" xfId="0" applyNumberFormat="1" applyFont="1" applyBorder="1" applyAlignment="1">
      <alignment horizontal="center"/>
    </xf>
    <xf numFmtId="2" fontId="19" fillId="6" borderId="12" xfId="0" applyNumberFormat="1" applyFont="1" applyFill="1" applyBorder="1" applyAlignment="1">
      <alignment horizontal="center" vertical="center"/>
    </xf>
    <xf numFmtId="167" fontId="20" fillId="6" borderId="9" xfId="0" applyNumberFormat="1" applyFont="1" applyFill="1" applyBorder="1"/>
    <xf numFmtId="2" fontId="20" fillId="6" borderId="9" xfId="0" applyNumberFormat="1" applyFont="1" applyFill="1" applyBorder="1" applyAlignment="1">
      <alignment horizontal="center"/>
    </xf>
    <xf numFmtId="166" fontId="21" fillId="6" borderId="13" xfId="0" applyNumberFormat="1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left"/>
    </xf>
    <xf numFmtId="2" fontId="19" fillId="6" borderId="9" xfId="0" applyNumberFormat="1" applyFont="1" applyFill="1" applyBorder="1"/>
    <xf numFmtId="164" fontId="19" fillId="6" borderId="9" xfId="0" applyNumberFormat="1" applyFont="1" applyFill="1" applyBorder="1"/>
    <xf numFmtId="165" fontId="22" fillId="6" borderId="9" xfId="0" applyNumberFormat="1" applyFont="1" applyFill="1" applyBorder="1"/>
    <xf numFmtId="0" fontId="19" fillId="6" borderId="9" xfId="0" applyFont="1" applyFill="1" applyBorder="1" applyAlignment="1">
      <alignment horizontal="right"/>
    </xf>
    <xf numFmtId="0" fontId="19" fillId="0" borderId="9" xfId="0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2" fontId="19" fillId="0" borderId="9" xfId="0" applyNumberFormat="1" applyFont="1" applyBorder="1"/>
    <xf numFmtId="164" fontId="19" fillId="0" borderId="9" xfId="0" applyNumberFormat="1" applyFont="1" applyBorder="1"/>
    <xf numFmtId="165" fontId="22" fillId="0" borderId="9" xfId="0" applyNumberFormat="1" applyFont="1" applyBorder="1"/>
    <xf numFmtId="0" fontId="19" fillId="0" borderId="9" xfId="0" applyFont="1" applyBorder="1" applyAlignment="1">
      <alignment horizontal="right"/>
    </xf>
    <xf numFmtId="2" fontId="0" fillId="0" borderId="0" xfId="0" applyNumberFormat="1"/>
    <xf numFmtId="165" fontId="0" fillId="0" borderId="0" xfId="0" applyNumberFormat="1"/>
    <xf numFmtId="167" fontId="13" fillId="6" borderId="9" xfId="0" applyNumberFormat="1" applyFont="1" applyFill="1" applyBorder="1"/>
    <xf numFmtId="2" fontId="13" fillId="6" borderId="9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2" fontId="13" fillId="0" borderId="9" xfId="0" applyNumberFormat="1" applyFont="1" applyBorder="1"/>
    <xf numFmtId="0" fontId="13" fillId="0" borderId="0" xfId="0" applyFont="1" applyBorder="1" applyAlignment="1">
      <alignment horizontal="center"/>
    </xf>
    <xf numFmtId="165" fontId="14" fillId="2" borderId="4" xfId="0" applyNumberFormat="1" applyFont="1" applyFill="1" applyBorder="1"/>
    <xf numFmtId="164" fontId="5" fillId="2" borderId="4" xfId="0" applyNumberFormat="1" applyFont="1" applyFill="1" applyBorder="1"/>
    <xf numFmtId="165" fontId="14" fillId="2" borderId="7" xfId="0" applyNumberFormat="1" applyFont="1" applyFill="1" applyBorder="1"/>
    <xf numFmtId="164" fontId="15" fillId="2" borderId="7" xfId="0" applyNumberFormat="1" applyFont="1" applyFill="1" applyBorder="1"/>
    <xf numFmtId="2" fontId="13" fillId="6" borderId="0" xfId="0" applyNumberFormat="1" applyFont="1" applyFill="1" applyAlignment="1">
      <alignment horizontal="center"/>
    </xf>
    <xf numFmtId="165" fontId="14" fillId="6" borderId="0" xfId="0" applyNumberFormat="1" applyFont="1" applyFill="1"/>
    <xf numFmtId="164" fontId="13" fillId="6" borderId="0" xfId="0" applyNumberFormat="1" applyFont="1" applyFill="1"/>
    <xf numFmtId="2" fontId="13" fillId="0" borderId="0" xfId="0" applyNumberFormat="1" applyFont="1" applyAlignment="1">
      <alignment horizontal="center"/>
    </xf>
    <xf numFmtId="165" fontId="14" fillId="0" borderId="0" xfId="0" applyNumberFormat="1" applyFont="1"/>
    <xf numFmtId="164" fontId="13" fillId="0" borderId="0" xfId="0" applyNumberFormat="1" applyFont="1"/>
    <xf numFmtId="164" fontId="13" fillId="6" borderId="13" xfId="0" applyNumberFormat="1" applyFont="1" applyFill="1" applyBorder="1"/>
    <xf numFmtId="166" fontId="15" fillId="6" borderId="12" xfId="0" applyNumberFormat="1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166" fontId="13" fillId="0" borderId="0" xfId="0" applyNumberFormat="1" applyFont="1"/>
    <xf numFmtId="2" fontId="13" fillId="6" borderId="12" xfId="0" applyNumberFormat="1" applyFont="1" applyFill="1" applyBorder="1" applyAlignment="1">
      <alignment horizontal="right" vertical="center"/>
    </xf>
    <xf numFmtId="2" fontId="19" fillId="0" borderId="1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13</xdr:col>
      <xdr:colOff>304800</xdr:colOff>
      <xdr:row>12</xdr:row>
      <xdr:rowOff>28575</xdr:rowOff>
    </xdr:to>
    <xdr:pic>
      <xdr:nvPicPr>
        <xdr:cNvPr id="11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6000750" cy="3000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171717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171717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X98"/>
  <sheetViews>
    <sheetView tabSelected="1" topLeftCell="A4" workbookViewId="0">
      <selection activeCell="A14" sqref="A14"/>
    </sheetView>
  </sheetViews>
  <sheetFormatPr defaultRowHeight="15"/>
  <cols>
    <col min="1" max="1" width="7.85546875" customWidth="1"/>
    <col min="2" max="2" width="4.28515625" customWidth="1"/>
    <col min="3" max="3" width="0" hidden="1" customWidth="1"/>
    <col min="4" max="4" width="5.42578125" customWidth="1"/>
    <col min="5" max="5" width="24" customWidth="1"/>
    <col min="6" max="6" width="8" customWidth="1"/>
    <col min="7" max="7" width="7.140625" customWidth="1"/>
    <col min="8" max="8" width="0" hidden="1" customWidth="1"/>
    <col min="9" max="9" width="5.7109375" customWidth="1"/>
    <col min="10" max="10" width="8.42578125" customWidth="1"/>
    <col min="11" max="11" width="7.85546875" bestFit="1" customWidth="1"/>
    <col min="12" max="12" width="9.140625" hidden="1" customWidth="1"/>
    <col min="13" max="13" width="8" bestFit="1" customWidth="1"/>
    <col min="14" max="14" width="6" customWidth="1"/>
    <col min="15" max="15" width="10.42578125" style="64" customWidth="1"/>
    <col min="16" max="16" width="9.140625" style="52" hidden="1" customWidth="1"/>
    <col min="18" max="18" width="26.85546875" customWidth="1"/>
    <col min="19" max="19" width="21.42578125" customWidth="1"/>
  </cols>
  <sheetData>
    <row r="12" spans="1:16" ht="69.75" customHeight="1"/>
    <row r="13" spans="1:16" ht="21" customHeight="1" thickBot="1">
      <c r="A13" s="1" t="s">
        <v>96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6" ht="15.75">
      <c r="A14" s="3" t="s">
        <v>0</v>
      </c>
      <c r="B14" s="4"/>
      <c r="C14" s="4" t="s">
        <v>1</v>
      </c>
      <c r="D14" s="4"/>
      <c r="E14" s="5" t="s">
        <v>2</v>
      </c>
      <c r="F14" s="3" t="s">
        <v>3</v>
      </c>
      <c r="G14" s="4" t="s">
        <v>4</v>
      </c>
      <c r="H14" s="6"/>
      <c r="I14" s="7" t="s">
        <v>5</v>
      </c>
      <c r="J14" s="8" t="s">
        <v>6</v>
      </c>
      <c r="K14" s="9" t="s">
        <v>7</v>
      </c>
      <c r="L14" s="10" t="s">
        <v>8</v>
      </c>
      <c r="M14" s="12" t="s">
        <v>10</v>
      </c>
      <c r="N14" s="13" t="s">
        <v>9</v>
      </c>
      <c r="O14" s="53" t="s">
        <v>9</v>
      </c>
      <c r="P14" s="59" t="s">
        <v>94</v>
      </c>
    </row>
    <row r="15" spans="1:16" ht="15.75">
      <c r="A15" s="14"/>
      <c r="B15" s="14" t="s">
        <v>11</v>
      </c>
      <c r="C15" s="15" t="s">
        <v>12</v>
      </c>
      <c r="D15" s="15" t="s">
        <v>13</v>
      </c>
      <c r="E15" s="15"/>
      <c r="F15" s="14" t="s">
        <v>14</v>
      </c>
      <c r="G15" s="15"/>
      <c r="H15" s="16"/>
      <c r="I15" s="17"/>
      <c r="J15" s="18"/>
      <c r="K15" s="14" t="s">
        <v>15</v>
      </c>
      <c r="L15" s="19" t="s">
        <v>16</v>
      </c>
      <c r="M15" s="20"/>
      <c r="N15" s="21" t="s">
        <v>17</v>
      </c>
      <c r="O15" s="58"/>
      <c r="P15" s="60" t="s">
        <v>93</v>
      </c>
    </row>
    <row r="16" spans="1:16" ht="16.5" thickBot="1">
      <c r="A16" s="22"/>
      <c r="B16" s="22"/>
      <c r="C16" s="22"/>
      <c r="D16" s="22"/>
      <c r="E16" s="22"/>
      <c r="F16" s="23" t="s">
        <v>18</v>
      </c>
      <c r="G16" s="22" t="s">
        <v>18</v>
      </c>
      <c r="H16" s="24"/>
      <c r="I16" s="25" t="s">
        <v>18</v>
      </c>
      <c r="J16" s="23" t="s">
        <v>18</v>
      </c>
      <c r="K16" s="26" t="s">
        <v>6</v>
      </c>
      <c r="L16" s="19" t="s">
        <v>19</v>
      </c>
      <c r="M16" s="27" t="s">
        <v>20</v>
      </c>
      <c r="N16" s="28"/>
      <c r="O16" s="54"/>
      <c r="P16" s="61"/>
    </row>
    <row r="17" spans="1:16">
      <c r="A17" s="29"/>
      <c r="B17" s="29"/>
      <c r="C17" s="29"/>
      <c r="D17" s="29"/>
      <c r="E17" s="30" t="s">
        <v>21</v>
      </c>
      <c r="I17" s="31"/>
      <c r="M17" s="33"/>
      <c r="N17" s="32"/>
      <c r="O17" s="65"/>
    </row>
    <row r="18" spans="1:16">
      <c r="A18" s="29"/>
      <c r="B18" s="29"/>
      <c r="C18" s="29"/>
      <c r="D18" s="29"/>
      <c r="E18" s="30" t="s">
        <v>22</v>
      </c>
      <c r="I18" s="31"/>
      <c r="M18" s="33"/>
      <c r="N18" s="32"/>
      <c r="O18" s="65"/>
    </row>
    <row r="19" spans="1:16" ht="15" customHeight="1">
      <c r="A19" s="125" t="s">
        <v>23</v>
      </c>
      <c r="B19" s="125">
        <v>1</v>
      </c>
      <c r="C19" s="125">
        <v>101</v>
      </c>
      <c r="D19" s="125">
        <v>1</v>
      </c>
      <c r="E19" s="126" t="s">
        <v>24</v>
      </c>
      <c r="F19" s="67">
        <v>55.54</v>
      </c>
      <c r="G19" s="67">
        <v>9.1199999999999992</v>
      </c>
      <c r="H19" s="68">
        <v>0.69346070061773357</v>
      </c>
      <c r="I19" s="69"/>
      <c r="J19" s="67">
        <v>6.59</v>
      </c>
      <c r="K19" s="127">
        <f t="shared" ref="K19:K25" si="0">F19+J19</f>
        <v>62.129999999999995</v>
      </c>
      <c r="L19" s="68">
        <v>0.58974637788025197</v>
      </c>
      <c r="M19" s="76">
        <f>K19+G19</f>
        <v>71.25</v>
      </c>
      <c r="N19" s="77">
        <v>1300</v>
      </c>
      <c r="O19" s="63">
        <f t="shared" ref="O19:O24" si="1">M19*N19</f>
        <v>92625</v>
      </c>
      <c r="P19" s="55">
        <v>80634.611513230877</v>
      </c>
    </row>
    <row r="20" spans="1:16" ht="15" customHeight="1">
      <c r="A20" s="125" t="s">
        <v>28</v>
      </c>
      <c r="B20" s="125">
        <v>1</v>
      </c>
      <c r="C20" s="125">
        <v>104</v>
      </c>
      <c r="D20" s="125">
        <v>1</v>
      </c>
      <c r="E20" s="126" t="s">
        <v>24</v>
      </c>
      <c r="F20" s="69">
        <v>56.78</v>
      </c>
      <c r="G20" s="125">
        <v>9.42</v>
      </c>
      <c r="H20" s="68">
        <v>0.77795327658786051</v>
      </c>
      <c r="I20" s="69"/>
      <c r="J20" s="69">
        <v>6.75</v>
      </c>
      <c r="K20" s="127">
        <f t="shared" si="0"/>
        <v>63.53</v>
      </c>
      <c r="L20" s="68">
        <v>0.61086610868362523</v>
      </c>
      <c r="M20" s="76">
        <f>K20+G20</f>
        <v>72.95</v>
      </c>
      <c r="N20" s="77">
        <v>1750</v>
      </c>
      <c r="O20" s="63">
        <f t="shared" si="1"/>
        <v>127662.5</v>
      </c>
      <c r="P20" s="55">
        <v>83487.158897295187</v>
      </c>
    </row>
    <row r="21" spans="1:16" ht="15" customHeight="1">
      <c r="A21" s="125" t="s">
        <v>29</v>
      </c>
      <c r="B21" s="125">
        <v>2</v>
      </c>
      <c r="C21" s="125">
        <v>201</v>
      </c>
      <c r="D21" s="125">
        <v>2</v>
      </c>
      <c r="E21" s="126" t="s">
        <v>24</v>
      </c>
      <c r="F21" s="67">
        <v>84.78</v>
      </c>
      <c r="G21" s="73"/>
      <c r="H21" s="68">
        <v>1.006260235302266</v>
      </c>
      <c r="I21" s="69"/>
      <c r="J21" s="67">
        <v>10.296600260802677</v>
      </c>
      <c r="K21" s="127">
        <f t="shared" si="0"/>
        <v>95.076600260802678</v>
      </c>
      <c r="L21" s="68">
        <v>0.78335140507062151</v>
      </c>
      <c r="M21" s="76">
        <f>K21</f>
        <v>95.076600260802678</v>
      </c>
      <c r="N21" s="77">
        <v>1350</v>
      </c>
      <c r="O21" s="63">
        <f t="shared" si="1"/>
        <v>128353.41035208362</v>
      </c>
      <c r="P21" s="55">
        <v>116787.99695620677</v>
      </c>
    </row>
    <row r="22" spans="1:16" ht="15" customHeight="1">
      <c r="A22" s="125" t="s">
        <v>30</v>
      </c>
      <c r="B22" s="125">
        <v>2</v>
      </c>
      <c r="C22" s="125">
        <v>204</v>
      </c>
      <c r="D22" s="125">
        <v>1</v>
      </c>
      <c r="E22" s="126" t="s">
        <v>24</v>
      </c>
      <c r="F22" s="67">
        <v>63.68</v>
      </c>
      <c r="G22" s="73"/>
      <c r="H22" s="68">
        <v>0.74833934521321666</v>
      </c>
      <c r="I22" s="69"/>
      <c r="J22" s="67">
        <v>7.7339880232120128</v>
      </c>
      <c r="K22" s="127">
        <f t="shared" si="0"/>
        <v>71.413988023212013</v>
      </c>
      <c r="L22" s="68">
        <v>0.58761259518086473</v>
      </c>
      <c r="M22" s="76">
        <f>K22</f>
        <v>71.413988023212013</v>
      </c>
      <c r="N22" s="77">
        <v>1550</v>
      </c>
      <c r="O22" s="63">
        <f t="shared" si="1"/>
        <v>110691.68143597862</v>
      </c>
      <c r="P22" s="55" t="s">
        <v>27</v>
      </c>
    </row>
    <row r="23" spans="1:16" ht="15" customHeight="1">
      <c r="A23" s="125" t="s">
        <v>31</v>
      </c>
      <c r="B23" s="125">
        <v>3</v>
      </c>
      <c r="C23" s="125">
        <v>301</v>
      </c>
      <c r="D23" s="125">
        <v>2</v>
      </c>
      <c r="E23" s="126" t="s">
        <v>24</v>
      </c>
      <c r="F23" s="67">
        <v>88.41</v>
      </c>
      <c r="G23" s="73"/>
      <c r="H23" s="68">
        <v>1.0493449799843515</v>
      </c>
      <c r="I23" s="69"/>
      <c r="J23" s="67">
        <v>10.737466726321827</v>
      </c>
      <c r="K23" s="127">
        <f t="shared" si="0"/>
        <v>99.147466726321824</v>
      </c>
      <c r="L23" s="68">
        <v>0.81689192878383632</v>
      </c>
      <c r="M23" s="76">
        <f>K23</f>
        <v>99.147466726321824</v>
      </c>
      <c r="N23" s="77">
        <v>1350</v>
      </c>
      <c r="O23" s="63">
        <f t="shared" si="1"/>
        <v>133849.08008053445</v>
      </c>
      <c r="P23" s="55">
        <v>121788.47382517386</v>
      </c>
    </row>
    <row r="24" spans="1:16" ht="15" customHeight="1">
      <c r="A24" s="125" t="s">
        <v>32</v>
      </c>
      <c r="B24" s="125">
        <v>3</v>
      </c>
      <c r="C24" s="125">
        <v>303</v>
      </c>
      <c r="D24" s="125">
        <v>1</v>
      </c>
      <c r="E24" s="126" t="s">
        <v>24</v>
      </c>
      <c r="F24" s="67">
        <v>70.97</v>
      </c>
      <c r="G24" s="73"/>
      <c r="H24" s="68">
        <v>0.83400821811843595</v>
      </c>
      <c r="I24" s="69"/>
      <c r="J24" s="67">
        <v>8.6193644787587385</v>
      </c>
      <c r="K24" s="127">
        <f t="shared" si="0"/>
        <v>79.589364478758739</v>
      </c>
      <c r="L24" s="68">
        <v>0.65488168781385014</v>
      </c>
      <c r="M24" s="76">
        <f>K24</f>
        <v>79.589364478758739</v>
      </c>
      <c r="N24" s="77">
        <v>1750</v>
      </c>
      <c r="O24" s="63">
        <f t="shared" si="1"/>
        <v>139281.38783782779</v>
      </c>
      <c r="P24" s="55" t="s">
        <v>27</v>
      </c>
    </row>
    <row r="25" spans="1:16" ht="15" customHeight="1">
      <c r="A25" s="125" t="s">
        <v>33</v>
      </c>
      <c r="B25" s="125">
        <v>4</v>
      </c>
      <c r="C25" s="125">
        <v>401</v>
      </c>
      <c r="D25" s="125">
        <v>2</v>
      </c>
      <c r="E25" s="126" t="s">
        <v>24</v>
      </c>
      <c r="F25" s="67">
        <v>74.47</v>
      </c>
      <c r="G25" s="67">
        <v>65.540000000000006</v>
      </c>
      <c r="H25" s="68">
        <v>1.0626879522912336</v>
      </c>
      <c r="I25" s="69"/>
      <c r="J25" s="67">
        <v>9.7874369017604081</v>
      </c>
      <c r="K25" s="127">
        <f t="shared" si="0"/>
        <v>84.2574369017604</v>
      </c>
      <c r="L25" s="68">
        <v>0.56012925903310173</v>
      </c>
      <c r="M25" s="76">
        <f>K25+G25</f>
        <v>149.79743690176042</v>
      </c>
      <c r="N25" s="77">
        <v>1750</v>
      </c>
      <c r="O25" s="63">
        <f>(K25*N25)+(G25*750)</f>
        <v>196605.51457808071</v>
      </c>
      <c r="P25" s="55">
        <v>150675.56273021453</v>
      </c>
    </row>
    <row r="26" spans="1:16" ht="15" customHeight="1">
      <c r="A26" s="34"/>
      <c r="B26" s="34"/>
      <c r="C26" s="34"/>
      <c r="D26" s="34"/>
      <c r="E26" s="35"/>
      <c r="F26" s="36"/>
      <c r="G26" s="37"/>
      <c r="H26" s="38"/>
      <c r="I26" s="39"/>
      <c r="J26" s="39"/>
      <c r="K26" s="41"/>
      <c r="L26" s="38"/>
      <c r="M26" s="43"/>
      <c r="N26" s="42"/>
      <c r="O26" s="56"/>
      <c r="P26" s="57"/>
    </row>
    <row r="27" spans="1:16">
      <c r="A27" s="79" t="s">
        <v>34</v>
      </c>
      <c r="B27" s="79">
        <v>1</v>
      </c>
      <c r="C27" s="79">
        <v>102</v>
      </c>
      <c r="D27" s="79" t="s">
        <v>25</v>
      </c>
      <c r="E27" s="80" t="s">
        <v>26</v>
      </c>
      <c r="F27" s="72">
        <v>37.03</v>
      </c>
      <c r="G27" s="74"/>
      <c r="H27" s="71">
        <v>0.38919382537886144</v>
      </c>
      <c r="I27" s="72"/>
      <c r="J27" s="72">
        <v>4.8514158907887497</v>
      </c>
      <c r="K27" s="85">
        <f t="shared" ref="K27:K34" si="2">F27+J27</f>
        <v>41.881415890788752</v>
      </c>
      <c r="L27" s="71">
        <v>0.33691407743326707</v>
      </c>
      <c r="M27" s="83">
        <f>K27+I27</f>
        <v>41.881415890788752</v>
      </c>
      <c r="N27" s="82">
        <v>1300</v>
      </c>
      <c r="O27" s="78">
        <f t="shared" ref="O27:O34" si="3">M27*N27</f>
        <v>54445.84065802538</v>
      </c>
      <c r="P27" s="62" t="s">
        <v>27</v>
      </c>
    </row>
    <row r="28" spans="1:16" ht="15" customHeight="1">
      <c r="A28" s="79" t="s">
        <v>35</v>
      </c>
      <c r="B28" s="79">
        <v>1</v>
      </c>
      <c r="C28" s="79">
        <v>104</v>
      </c>
      <c r="D28" s="79">
        <v>2</v>
      </c>
      <c r="E28" s="80" t="s">
        <v>24</v>
      </c>
      <c r="F28" s="70">
        <v>76.39</v>
      </c>
      <c r="G28" s="70">
        <v>9.49</v>
      </c>
      <c r="H28" s="71">
        <v>0.9302497528416559</v>
      </c>
      <c r="I28" s="72"/>
      <c r="J28" s="72">
        <v>10.691177985890533</v>
      </c>
      <c r="K28" s="85">
        <f t="shared" si="2"/>
        <v>87.081177985890534</v>
      </c>
      <c r="L28" s="71">
        <v>0.78424671757294728</v>
      </c>
      <c r="M28" s="83">
        <f>K28+G28</f>
        <v>96.571177985890529</v>
      </c>
      <c r="N28" s="82">
        <v>1550</v>
      </c>
      <c r="O28" s="78">
        <f t="shared" si="3"/>
        <v>149685.32587813033</v>
      </c>
      <c r="P28" s="55">
        <v>107223.42147113872</v>
      </c>
    </row>
    <row r="29" spans="1:16" ht="15" customHeight="1">
      <c r="A29" s="79" t="s">
        <v>36</v>
      </c>
      <c r="B29" s="79">
        <v>2</v>
      </c>
      <c r="C29" s="79">
        <v>201</v>
      </c>
      <c r="D29" s="79">
        <v>1</v>
      </c>
      <c r="E29" s="80" t="s">
        <v>24</v>
      </c>
      <c r="F29" s="70">
        <v>63.4</v>
      </c>
      <c r="G29" s="81"/>
      <c r="H29" s="71">
        <v>0.73682281634529978</v>
      </c>
      <c r="I29" s="72"/>
      <c r="J29" s="72">
        <v>9.23</v>
      </c>
      <c r="K29" s="143">
        <f t="shared" si="2"/>
        <v>72.63</v>
      </c>
      <c r="L29" s="71">
        <v>0.49291940542023138</v>
      </c>
      <c r="M29" s="83">
        <f>K29</f>
        <v>72.63</v>
      </c>
      <c r="N29" s="82">
        <v>1750</v>
      </c>
      <c r="O29" s="78">
        <f t="shared" si="3"/>
        <v>127102.49999999999</v>
      </c>
      <c r="P29" s="55" t="s">
        <v>27</v>
      </c>
    </row>
    <row r="30" spans="1:16" ht="15" customHeight="1">
      <c r="A30" s="79" t="s">
        <v>37</v>
      </c>
      <c r="B30" s="79">
        <v>2</v>
      </c>
      <c r="C30" s="79">
        <v>204</v>
      </c>
      <c r="D30" s="79">
        <v>2</v>
      </c>
      <c r="E30" s="80" t="s">
        <v>24</v>
      </c>
      <c r="F30" s="70">
        <v>76.319999999999993</v>
      </c>
      <c r="G30" s="74"/>
      <c r="H30" s="71">
        <v>0.90584785513409893</v>
      </c>
      <c r="I30" s="72"/>
      <c r="J30" s="72">
        <v>11.11</v>
      </c>
      <c r="K30" s="143">
        <f t="shared" si="2"/>
        <v>87.429999999999993</v>
      </c>
      <c r="L30" s="71">
        <v>0.70518258121007105</v>
      </c>
      <c r="M30" s="83">
        <f>K30</f>
        <v>87.429999999999993</v>
      </c>
      <c r="N30" s="82">
        <v>1750</v>
      </c>
      <c r="O30" s="78">
        <f t="shared" si="3"/>
        <v>153002.5</v>
      </c>
      <c r="P30" s="55" t="s">
        <v>27</v>
      </c>
    </row>
    <row r="31" spans="1:16" ht="15" customHeight="1">
      <c r="A31" s="79" t="s">
        <v>38</v>
      </c>
      <c r="B31" s="79">
        <v>3</v>
      </c>
      <c r="C31" s="79">
        <v>303</v>
      </c>
      <c r="D31" s="79">
        <v>2</v>
      </c>
      <c r="E31" s="80" t="s">
        <v>24</v>
      </c>
      <c r="F31" s="70">
        <v>97.73</v>
      </c>
      <c r="G31" s="74"/>
      <c r="H31" s="71">
        <v>1.1133192978456301</v>
      </c>
      <c r="I31" s="72"/>
      <c r="J31" s="70">
        <v>14.220313194797898</v>
      </c>
      <c r="K31" s="81">
        <f t="shared" si="2"/>
        <v>111.9503131947979</v>
      </c>
      <c r="L31" s="71">
        <v>0.75526927397366095</v>
      </c>
      <c r="M31" s="83">
        <f>K31+G31</f>
        <v>111.9503131947979</v>
      </c>
      <c r="N31" s="82">
        <v>1750</v>
      </c>
      <c r="O31" s="78">
        <f t="shared" si="3"/>
        <v>195913.04809089634</v>
      </c>
      <c r="P31" s="55">
        <v>133929.42432757953</v>
      </c>
    </row>
    <row r="32" spans="1:16">
      <c r="A32" s="79" t="s">
        <v>39</v>
      </c>
      <c r="B32" s="79">
        <v>4</v>
      </c>
      <c r="C32" s="79">
        <v>401</v>
      </c>
      <c r="D32" s="79" t="s">
        <v>25</v>
      </c>
      <c r="E32" s="80" t="s">
        <v>26</v>
      </c>
      <c r="F32" s="70">
        <v>50.48</v>
      </c>
      <c r="G32" s="81"/>
      <c r="H32" s="71">
        <v>0.57606147459723445</v>
      </c>
      <c r="I32" s="72"/>
      <c r="J32" s="72">
        <v>7.1807762859847628</v>
      </c>
      <c r="K32" s="81">
        <f t="shared" si="2"/>
        <v>57.66077628598476</v>
      </c>
      <c r="L32" s="71">
        <v>0.28047556154531267</v>
      </c>
      <c r="M32" s="83">
        <f>K32</f>
        <v>57.66077628598476</v>
      </c>
      <c r="N32" s="82">
        <v>1750</v>
      </c>
      <c r="O32" s="78">
        <f t="shared" si="3"/>
        <v>100906.35850047333</v>
      </c>
      <c r="P32" s="55">
        <v>63374.431543181709</v>
      </c>
    </row>
    <row r="33" spans="1:16" ht="15" customHeight="1">
      <c r="A33" s="79" t="s">
        <v>40</v>
      </c>
      <c r="B33" s="79">
        <v>4</v>
      </c>
      <c r="C33" s="79">
        <v>403</v>
      </c>
      <c r="D33" s="79">
        <v>2</v>
      </c>
      <c r="E33" s="80" t="s">
        <v>24</v>
      </c>
      <c r="F33" s="70">
        <v>92.83</v>
      </c>
      <c r="G33" s="81"/>
      <c r="H33" s="71">
        <v>1.098839025528235</v>
      </c>
      <c r="I33" s="72"/>
      <c r="J33" s="70">
        <v>13.507333202425954</v>
      </c>
      <c r="K33" s="85">
        <f t="shared" si="2"/>
        <v>106.33733320242595</v>
      </c>
      <c r="L33" s="71">
        <v>0.77337390455588528</v>
      </c>
      <c r="M33" s="83">
        <f>K33</f>
        <v>106.33733320242595</v>
      </c>
      <c r="N33" s="82">
        <v>1750</v>
      </c>
      <c r="O33" s="78">
        <f t="shared" si="3"/>
        <v>186090.33310424542</v>
      </c>
      <c r="P33" s="55">
        <v>127607.8232862187</v>
      </c>
    </row>
    <row r="34" spans="1:16" ht="15" customHeight="1">
      <c r="A34" s="79" t="s">
        <v>41</v>
      </c>
      <c r="B34" s="79">
        <v>5</v>
      </c>
      <c r="C34" s="79">
        <v>502</v>
      </c>
      <c r="D34" s="79">
        <v>1</v>
      </c>
      <c r="E34" s="80" t="s">
        <v>24</v>
      </c>
      <c r="F34" s="70">
        <v>90.37</v>
      </c>
      <c r="G34" s="74"/>
      <c r="H34" s="71">
        <v>0.81043664229010581</v>
      </c>
      <c r="I34" s="72"/>
      <c r="J34" s="70">
        <v>10.104992148351009</v>
      </c>
      <c r="K34" s="85">
        <f t="shared" si="2"/>
        <v>100.47499214835102</v>
      </c>
      <c r="L34" s="71">
        <v>0.41140762780364049</v>
      </c>
      <c r="M34" s="83">
        <f>K34</f>
        <v>100.47499214835102</v>
      </c>
      <c r="N34" s="82">
        <v>1750</v>
      </c>
      <c r="O34" s="78">
        <f t="shared" si="3"/>
        <v>175831.23625961429</v>
      </c>
      <c r="P34" s="55">
        <v>102787.29830305009</v>
      </c>
    </row>
    <row r="35" spans="1:16" ht="15" customHeight="1">
      <c r="A35" s="34"/>
      <c r="B35" s="34"/>
      <c r="C35" s="34"/>
      <c r="D35" s="34"/>
      <c r="E35" s="35"/>
      <c r="F35" s="36"/>
      <c r="G35" s="37"/>
      <c r="H35" s="38"/>
      <c r="I35" s="39"/>
      <c r="J35" s="39"/>
      <c r="K35" s="41"/>
      <c r="L35" s="38"/>
      <c r="M35" s="43"/>
      <c r="N35" s="42"/>
      <c r="O35" s="56"/>
      <c r="P35" s="57"/>
    </row>
    <row r="36" spans="1:16" ht="15" customHeight="1">
      <c r="A36" s="79" t="s">
        <v>42</v>
      </c>
      <c r="B36" s="79">
        <v>1</v>
      </c>
      <c r="C36" s="79">
        <v>101</v>
      </c>
      <c r="D36" s="79">
        <v>2</v>
      </c>
      <c r="E36" s="80" t="s">
        <v>24</v>
      </c>
      <c r="F36" s="70">
        <v>82.35</v>
      </c>
      <c r="G36" s="70">
        <v>9.42</v>
      </c>
      <c r="H36" s="71">
        <v>0.99405006774893767</v>
      </c>
      <c r="I36" s="72"/>
      <c r="J36" s="70">
        <v>10.931217979713518</v>
      </c>
      <c r="K36" s="85">
        <f>F36+J36</f>
        <v>93.281217979713517</v>
      </c>
      <c r="L36" s="71">
        <v>0.83803354997286195</v>
      </c>
      <c r="M36" s="83">
        <f>K36+G36</f>
        <v>102.70121797971352</v>
      </c>
      <c r="N36" s="82">
        <v>1550</v>
      </c>
      <c r="O36" s="78">
        <f>M36*N36</f>
        <v>159186.88786855596</v>
      </c>
      <c r="P36" s="55">
        <v>114577.24020035399</v>
      </c>
    </row>
    <row r="37" spans="1:16">
      <c r="A37" s="79" t="s">
        <v>43</v>
      </c>
      <c r="B37" s="79">
        <v>2</v>
      </c>
      <c r="C37" s="79">
        <v>202</v>
      </c>
      <c r="D37" s="79" t="s">
        <v>25</v>
      </c>
      <c r="E37" s="80" t="s">
        <v>26</v>
      </c>
      <c r="F37" s="70">
        <v>37.51</v>
      </c>
      <c r="G37" s="74"/>
      <c r="H37" s="71">
        <v>0.43198499783556543</v>
      </c>
      <c r="I37" s="72"/>
      <c r="J37" s="72">
        <v>5.1976692394963688</v>
      </c>
      <c r="K37" s="85">
        <f>J37+F37</f>
        <v>42.707669239496369</v>
      </c>
      <c r="L37" s="71">
        <v>0.34520928550848906</v>
      </c>
      <c r="M37" s="83">
        <f>K37</f>
        <v>42.707669239496369</v>
      </c>
      <c r="N37" s="82">
        <v>1750</v>
      </c>
      <c r="O37" s="78">
        <f>M37*N37</f>
        <v>74738.42116911865</v>
      </c>
      <c r="P37" s="62" t="s">
        <v>27</v>
      </c>
    </row>
    <row r="38" spans="1:16" ht="15" customHeight="1">
      <c r="A38" s="79" t="s">
        <v>44</v>
      </c>
      <c r="B38" s="79">
        <v>2</v>
      </c>
      <c r="C38" s="79">
        <v>204</v>
      </c>
      <c r="D38" s="79">
        <v>1</v>
      </c>
      <c r="E38" s="80" t="s">
        <v>24</v>
      </c>
      <c r="F38" s="70">
        <v>70.959999999999994</v>
      </c>
      <c r="G38" s="74"/>
      <c r="H38" s="71">
        <v>0.83389070251774267</v>
      </c>
      <c r="I38" s="72"/>
      <c r="J38" s="72">
        <v>9.8327541784767316</v>
      </c>
      <c r="K38" s="85">
        <f>J38+F38</f>
        <v>80.792754178476727</v>
      </c>
      <c r="L38" s="71">
        <v>0.65478941196661689</v>
      </c>
      <c r="M38" s="83">
        <f>K38</f>
        <v>80.792754178476727</v>
      </c>
      <c r="N38" s="82">
        <v>1550</v>
      </c>
      <c r="O38" s="78">
        <f>M38*N38</f>
        <v>125228.76897663892</v>
      </c>
      <c r="P38" s="55">
        <v>97625.632441945607</v>
      </c>
    </row>
    <row r="39" spans="1:16" ht="15" customHeight="1">
      <c r="A39" s="79" t="s">
        <v>45</v>
      </c>
      <c r="B39" s="79">
        <v>3</v>
      </c>
      <c r="C39" s="79">
        <v>301</v>
      </c>
      <c r="D39" s="79">
        <v>2</v>
      </c>
      <c r="E39" s="80" t="s">
        <v>24</v>
      </c>
      <c r="F39" s="70">
        <v>93.62</v>
      </c>
      <c r="G39" s="74"/>
      <c r="H39" s="71">
        <v>1.1111828642250308</v>
      </c>
      <c r="I39" s="72"/>
      <c r="J39" s="70">
        <v>12.972695126676888</v>
      </c>
      <c r="K39" s="85">
        <f>J39+F39</f>
        <v>106.59269512667689</v>
      </c>
      <c r="L39" s="71">
        <v>0.86503135813530996</v>
      </c>
      <c r="M39" s="83">
        <f>K39</f>
        <v>106.59269512667689</v>
      </c>
      <c r="N39" s="82">
        <v>1750</v>
      </c>
      <c r="O39" s="78">
        <f>M39*N39</f>
        <v>186537.21647168454</v>
      </c>
      <c r="P39" s="55">
        <v>128965.46679688696</v>
      </c>
    </row>
    <row r="40" spans="1:16" ht="15" customHeight="1">
      <c r="A40" s="79" t="s">
        <v>46</v>
      </c>
      <c r="B40" s="79">
        <v>4</v>
      </c>
      <c r="C40" s="79">
        <v>401</v>
      </c>
      <c r="D40" s="79">
        <v>1</v>
      </c>
      <c r="E40" s="80" t="s">
        <v>24</v>
      </c>
      <c r="F40" s="70">
        <v>88.45</v>
      </c>
      <c r="G40" s="81"/>
      <c r="H40" s="71">
        <v>0.97067886172443008</v>
      </c>
      <c r="I40" s="72"/>
      <c r="J40" s="70">
        <v>12.10098133956709</v>
      </c>
      <c r="K40" s="85">
        <f>J40+F40</f>
        <v>100.55098133956709</v>
      </c>
      <c r="L40" s="71">
        <v>0.63532420055736583</v>
      </c>
      <c r="M40" s="83">
        <f>K40+G40</f>
        <v>100.55098133956709</v>
      </c>
      <c r="N40" s="82">
        <v>1750</v>
      </c>
      <c r="O40" s="78">
        <f>M40*N40</f>
        <v>175964.21734424241</v>
      </c>
      <c r="P40" s="55">
        <v>115394.758169458</v>
      </c>
    </row>
    <row r="41" spans="1:16" ht="15" customHeight="1">
      <c r="A41" s="91"/>
      <c r="B41" s="91"/>
      <c r="C41" s="91"/>
      <c r="D41" s="91"/>
      <c r="E41" s="92"/>
      <c r="F41" s="93"/>
      <c r="G41" s="94"/>
      <c r="H41" s="95"/>
      <c r="I41" s="96"/>
      <c r="J41" s="96"/>
      <c r="K41" s="97"/>
      <c r="L41" s="95"/>
      <c r="M41" s="99"/>
      <c r="N41" s="98"/>
      <c r="O41" s="100"/>
    </row>
    <row r="42" spans="1:16" ht="15" customHeight="1">
      <c r="A42" s="79" t="s">
        <v>47</v>
      </c>
      <c r="B42" s="79">
        <v>2</v>
      </c>
      <c r="C42" s="79">
        <v>202</v>
      </c>
      <c r="D42" s="79">
        <v>1</v>
      </c>
      <c r="E42" s="80" t="s">
        <v>24</v>
      </c>
      <c r="F42" s="70">
        <v>74.319999999999993</v>
      </c>
      <c r="G42" s="74"/>
      <c r="H42" s="71">
        <v>0.74861353261275376</v>
      </c>
      <c r="I42" s="72"/>
      <c r="J42" s="72">
        <v>4.7358943696421623</v>
      </c>
      <c r="K42" s="85">
        <f t="shared" ref="K42:K47" si="4">F42+J42</f>
        <v>79.055894369642161</v>
      </c>
      <c r="L42" s="71">
        <v>0.48077854909172668</v>
      </c>
      <c r="M42" s="83">
        <f>K42+G42</f>
        <v>79.055894369642161</v>
      </c>
      <c r="N42" s="82">
        <v>1500</v>
      </c>
      <c r="O42" s="78">
        <f t="shared" ref="O42:O47" si="5">M42*N42</f>
        <v>118583.84155446324</v>
      </c>
      <c r="P42" s="55">
        <v>100382.02633448748</v>
      </c>
    </row>
    <row r="43" spans="1:16" ht="15" customHeight="1">
      <c r="A43" s="79" t="s">
        <v>48</v>
      </c>
      <c r="B43" s="79">
        <v>2</v>
      </c>
      <c r="C43" s="79">
        <v>203</v>
      </c>
      <c r="D43" s="79">
        <v>1</v>
      </c>
      <c r="E43" s="80" t="s">
        <v>24</v>
      </c>
      <c r="F43" s="70">
        <v>73.569999999999993</v>
      </c>
      <c r="G43" s="74"/>
      <c r="H43" s="71">
        <v>0.78929682249155719</v>
      </c>
      <c r="I43" s="72"/>
      <c r="J43" s="72">
        <v>4.6881021094533626</v>
      </c>
      <c r="K43" s="85">
        <f t="shared" si="4"/>
        <v>78.258102109453361</v>
      </c>
      <c r="L43" s="71">
        <v>0.46820231168776222</v>
      </c>
      <c r="M43" s="83">
        <f>K43+G43</f>
        <v>78.258102109453361</v>
      </c>
      <c r="N43" s="82">
        <v>1350</v>
      </c>
      <c r="O43" s="78">
        <f t="shared" si="5"/>
        <v>105648.43784776203</v>
      </c>
      <c r="P43" s="55">
        <v>93187.581392056949</v>
      </c>
    </row>
    <row r="44" spans="1:16" ht="15" customHeight="1">
      <c r="A44" s="79" t="s">
        <v>49</v>
      </c>
      <c r="B44" s="79">
        <v>2</v>
      </c>
      <c r="C44" s="79">
        <v>204</v>
      </c>
      <c r="D44" s="79">
        <v>1</v>
      </c>
      <c r="E44" s="80" t="s">
        <v>24</v>
      </c>
      <c r="F44" s="70">
        <v>86.57</v>
      </c>
      <c r="G44" s="74"/>
      <c r="H44" s="71">
        <v>0.79523013816430821</v>
      </c>
      <c r="I44" s="72"/>
      <c r="J44" s="72">
        <v>5.5165012860592295</v>
      </c>
      <c r="K44" s="85">
        <f t="shared" si="4"/>
        <v>92.086501286059217</v>
      </c>
      <c r="L44" s="71">
        <v>0.46049487253466542</v>
      </c>
      <c r="M44" s="83">
        <f>K44+G44</f>
        <v>92.086501286059217</v>
      </c>
      <c r="N44" s="82">
        <v>1300</v>
      </c>
      <c r="O44" s="78">
        <f t="shared" si="5"/>
        <v>119712.45167187699</v>
      </c>
      <c r="P44" s="55">
        <v>102558.33402911176</v>
      </c>
    </row>
    <row r="45" spans="1:16" ht="15" customHeight="1">
      <c r="A45" s="79" t="s">
        <v>50</v>
      </c>
      <c r="B45" s="79">
        <v>3</v>
      </c>
      <c r="C45" s="79">
        <v>301</v>
      </c>
      <c r="D45" s="79">
        <v>1</v>
      </c>
      <c r="E45" s="80" t="s">
        <v>24</v>
      </c>
      <c r="F45" s="70">
        <v>65.38</v>
      </c>
      <c r="G45" s="81"/>
      <c r="H45" s="71">
        <v>0.71415371469316558</v>
      </c>
      <c r="I45" s="72"/>
      <c r="J45" s="72">
        <v>3.9235187469377815</v>
      </c>
      <c r="K45" s="85">
        <f t="shared" si="4"/>
        <v>69.303518746937783</v>
      </c>
      <c r="L45" s="71">
        <v>0.50400827622058753</v>
      </c>
      <c r="M45" s="83">
        <f>K45+G45</f>
        <v>69.303518746937783</v>
      </c>
      <c r="N45" s="82">
        <v>1450</v>
      </c>
      <c r="O45" s="78">
        <f t="shared" si="5"/>
        <v>100490.10218305979</v>
      </c>
      <c r="P45" s="55">
        <v>88373.5641744616</v>
      </c>
    </row>
    <row r="46" spans="1:16" ht="15" customHeight="1">
      <c r="A46" s="79" t="s">
        <v>51</v>
      </c>
      <c r="B46" s="79">
        <v>3</v>
      </c>
      <c r="C46" s="79">
        <v>302</v>
      </c>
      <c r="D46" s="79">
        <v>1</v>
      </c>
      <c r="E46" s="80" t="s">
        <v>24</v>
      </c>
      <c r="F46" s="70">
        <v>49.76</v>
      </c>
      <c r="G46" s="70">
        <v>48.57</v>
      </c>
      <c r="H46" s="71">
        <v>0.81163187863268849</v>
      </c>
      <c r="I46" s="72"/>
      <c r="J46" s="72">
        <v>3.5452858567562995</v>
      </c>
      <c r="K46" s="85">
        <f t="shared" si="4"/>
        <v>53.305285856756299</v>
      </c>
      <c r="L46" s="71">
        <v>0.48277372628291659</v>
      </c>
      <c r="M46" s="83">
        <f>K46+G46</f>
        <v>101.87528585675631</v>
      </c>
      <c r="N46" s="82">
        <v>1350</v>
      </c>
      <c r="O46" s="78">
        <f t="shared" si="5"/>
        <v>137531.63590662103</v>
      </c>
      <c r="P46" s="55">
        <v>130136.67707154292</v>
      </c>
    </row>
    <row r="47" spans="1:16" ht="15.75" thickBot="1">
      <c r="A47" s="79" t="s">
        <v>52</v>
      </c>
      <c r="B47" s="79">
        <v>3</v>
      </c>
      <c r="C47" s="79">
        <v>303</v>
      </c>
      <c r="D47" s="79" t="s">
        <v>25</v>
      </c>
      <c r="E47" s="80" t="s">
        <v>26</v>
      </c>
      <c r="F47" s="70">
        <v>47.11</v>
      </c>
      <c r="G47" s="74"/>
      <c r="H47" s="71">
        <v>0.4804141808979458</v>
      </c>
      <c r="I47" s="72"/>
      <c r="J47" s="70">
        <v>2.8271178979540976</v>
      </c>
      <c r="K47" s="85">
        <f t="shared" si="4"/>
        <v>49.937117897954096</v>
      </c>
      <c r="L47" s="71">
        <v>0.2610767300091692</v>
      </c>
      <c r="M47" s="83">
        <f>K47</f>
        <v>49.937117897954096</v>
      </c>
      <c r="N47" s="82">
        <v>1300</v>
      </c>
      <c r="O47" s="78">
        <f t="shared" si="5"/>
        <v>64918.253267340326</v>
      </c>
      <c r="P47" s="55">
        <v>58885.205451537389</v>
      </c>
    </row>
    <row r="48" spans="1:16" ht="15.75" customHeight="1">
      <c r="A48" s="4" t="s">
        <v>53</v>
      </c>
      <c r="B48" s="4"/>
      <c r="C48" s="4" t="s">
        <v>1</v>
      </c>
      <c r="D48" s="4"/>
      <c r="E48" s="4" t="s">
        <v>2</v>
      </c>
      <c r="F48" s="4" t="s">
        <v>3</v>
      </c>
      <c r="G48" s="4" t="s">
        <v>4</v>
      </c>
      <c r="H48" s="6"/>
      <c r="I48" s="44" t="s">
        <v>5</v>
      </c>
      <c r="J48" s="45" t="s">
        <v>6</v>
      </c>
      <c r="K48" s="46" t="s">
        <v>54</v>
      </c>
      <c r="L48" s="10" t="s">
        <v>8</v>
      </c>
      <c r="M48" s="12" t="s">
        <v>10</v>
      </c>
      <c r="N48" s="11" t="s">
        <v>9</v>
      </c>
      <c r="O48" s="53" t="s">
        <v>9</v>
      </c>
      <c r="P48" s="59" t="s">
        <v>94</v>
      </c>
    </row>
    <row r="49" spans="1:16" ht="15.75" customHeight="1">
      <c r="A49" s="15"/>
      <c r="B49" s="15" t="s">
        <v>55</v>
      </c>
      <c r="C49" s="15" t="s">
        <v>12</v>
      </c>
      <c r="D49" s="15" t="s">
        <v>13</v>
      </c>
      <c r="E49" s="15"/>
      <c r="F49" s="15" t="s">
        <v>14</v>
      </c>
      <c r="G49" s="15"/>
      <c r="H49" s="16"/>
      <c r="I49" s="47"/>
      <c r="J49" s="48"/>
      <c r="K49" s="15" t="s">
        <v>15</v>
      </c>
      <c r="L49" s="19" t="s">
        <v>16</v>
      </c>
      <c r="M49" s="129"/>
      <c r="N49" s="130" t="s">
        <v>17</v>
      </c>
      <c r="O49" s="58"/>
      <c r="P49" s="60" t="s">
        <v>93</v>
      </c>
    </row>
    <row r="50" spans="1:16" ht="16.5" customHeight="1" thickBot="1">
      <c r="A50" s="22"/>
      <c r="B50" s="22"/>
      <c r="C50" s="22"/>
      <c r="D50" s="22"/>
      <c r="E50" s="22"/>
      <c r="F50" s="22" t="s">
        <v>18</v>
      </c>
      <c r="G50" s="22" t="s">
        <v>18</v>
      </c>
      <c r="H50" s="24"/>
      <c r="I50" s="49" t="s">
        <v>18</v>
      </c>
      <c r="J50" s="22" t="s">
        <v>18</v>
      </c>
      <c r="K50" s="50" t="s">
        <v>6</v>
      </c>
      <c r="L50" s="19" t="s">
        <v>19</v>
      </c>
      <c r="M50" s="131" t="s">
        <v>20</v>
      </c>
      <c r="N50" s="132"/>
      <c r="O50" s="54"/>
      <c r="P50" s="61"/>
    </row>
    <row r="51" spans="1:16" ht="15" customHeight="1">
      <c r="A51" s="86"/>
      <c r="B51" s="86"/>
      <c r="C51" s="86"/>
      <c r="D51" s="86"/>
      <c r="E51" s="88" t="s">
        <v>56</v>
      </c>
      <c r="F51" s="89"/>
      <c r="G51" s="87"/>
      <c r="H51" s="84"/>
      <c r="I51" s="133"/>
      <c r="J51" s="84"/>
      <c r="K51" s="84"/>
      <c r="L51" s="84"/>
      <c r="M51" s="134"/>
      <c r="N51" s="135"/>
      <c r="O51" s="90"/>
    </row>
    <row r="52" spans="1:16">
      <c r="A52" s="79" t="s">
        <v>57</v>
      </c>
      <c r="B52" s="79">
        <v>2</v>
      </c>
      <c r="C52" s="79">
        <v>202</v>
      </c>
      <c r="D52" s="79" t="s">
        <v>25</v>
      </c>
      <c r="E52" s="80" t="s">
        <v>26</v>
      </c>
      <c r="F52" s="70">
        <v>37.450000000000003</v>
      </c>
      <c r="G52" s="74"/>
      <c r="H52" s="71">
        <v>0.43129400610349039</v>
      </c>
      <c r="I52" s="72"/>
      <c r="J52" s="70">
        <v>3.25</v>
      </c>
      <c r="K52" s="85">
        <f>F52+J52</f>
        <v>40.700000000000003</v>
      </c>
      <c r="L52" s="71">
        <v>0.34465709790170401</v>
      </c>
      <c r="M52" s="83">
        <f>K52</f>
        <v>40.700000000000003</v>
      </c>
      <c r="N52" s="82">
        <v>1750</v>
      </c>
      <c r="O52" s="78">
        <f>M52*N52</f>
        <v>71225</v>
      </c>
      <c r="P52" s="55" t="s">
        <v>27</v>
      </c>
    </row>
    <row r="53" spans="1:16" ht="15" customHeight="1">
      <c r="A53" s="79" t="s">
        <v>58</v>
      </c>
      <c r="B53" s="79">
        <v>3</v>
      </c>
      <c r="C53" s="79">
        <v>301</v>
      </c>
      <c r="D53" s="79">
        <v>2</v>
      </c>
      <c r="E53" s="80" t="s">
        <v>24</v>
      </c>
      <c r="F53" s="70">
        <v>88.41</v>
      </c>
      <c r="G53" s="74"/>
      <c r="H53" s="71">
        <v>1.0493449799843515</v>
      </c>
      <c r="I53" s="72"/>
      <c r="J53" s="70">
        <v>7.68</v>
      </c>
      <c r="K53" s="85">
        <f>F53+J53</f>
        <v>96.09</v>
      </c>
      <c r="L53" s="71">
        <v>0.81689192878383632</v>
      </c>
      <c r="M53" s="83">
        <f>K53</f>
        <v>96.09</v>
      </c>
      <c r="N53" s="82">
        <v>1550</v>
      </c>
      <c r="O53" s="78">
        <f>M53*N53</f>
        <v>148939.5</v>
      </c>
      <c r="P53" s="55">
        <v>121788.47382517386</v>
      </c>
    </row>
    <row r="54" spans="1:16" ht="15" customHeight="1">
      <c r="A54" s="34"/>
      <c r="B54" s="34"/>
      <c r="C54" s="34"/>
      <c r="D54" s="34"/>
      <c r="E54" s="35"/>
      <c r="F54" s="36"/>
      <c r="G54" s="37"/>
      <c r="H54" s="38"/>
      <c r="I54" s="39"/>
      <c r="J54" s="40"/>
      <c r="K54" s="41"/>
      <c r="L54" s="38"/>
      <c r="M54" s="43"/>
      <c r="N54" s="42"/>
      <c r="O54" s="56"/>
      <c r="P54" s="57"/>
    </row>
    <row r="55" spans="1:16" ht="15" customHeight="1">
      <c r="A55" s="79" t="s">
        <v>59</v>
      </c>
      <c r="B55" s="79">
        <v>1</v>
      </c>
      <c r="C55" s="79">
        <v>101</v>
      </c>
      <c r="D55" s="79">
        <v>1</v>
      </c>
      <c r="E55" s="80" t="s">
        <v>24</v>
      </c>
      <c r="F55" s="70">
        <v>73.150000000000006</v>
      </c>
      <c r="G55" s="74"/>
      <c r="H55" s="71"/>
      <c r="I55" s="72"/>
      <c r="J55" s="70">
        <v>9.7799999999999994</v>
      </c>
      <c r="K55" s="85">
        <f t="shared" ref="K55:K62" si="6">F55+J55</f>
        <v>82.93</v>
      </c>
      <c r="L55" s="71">
        <v>0.66718137243953646</v>
      </c>
      <c r="M55" s="83">
        <f>K55+I55</f>
        <v>82.93</v>
      </c>
      <c r="N55" s="82">
        <v>1300</v>
      </c>
      <c r="O55" s="78">
        <f>M55*N55</f>
        <v>107809.00000000001</v>
      </c>
      <c r="P55" s="62" t="s">
        <v>27</v>
      </c>
    </row>
    <row r="56" spans="1:16">
      <c r="A56" s="79" t="s">
        <v>60</v>
      </c>
      <c r="B56" s="79">
        <v>1</v>
      </c>
      <c r="C56" s="79">
        <v>102</v>
      </c>
      <c r="D56" s="79" t="s">
        <v>25</v>
      </c>
      <c r="E56" s="80" t="s">
        <v>26</v>
      </c>
      <c r="F56" s="70">
        <v>37.03</v>
      </c>
      <c r="G56" s="74"/>
      <c r="H56" s="71"/>
      <c r="I56" s="72"/>
      <c r="J56" s="70">
        <v>4.8499999999999996</v>
      </c>
      <c r="K56" s="85">
        <f t="shared" si="6"/>
        <v>41.88</v>
      </c>
      <c r="L56" s="71">
        <v>0.33691407743326707</v>
      </c>
      <c r="M56" s="83">
        <f>K56+I56</f>
        <v>41.88</v>
      </c>
      <c r="N56" s="82">
        <v>1300</v>
      </c>
      <c r="O56" s="78">
        <f>M56*N56</f>
        <v>54444</v>
      </c>
      <c r="P56" s="62" t="s">
        <v>27</v>
      </c>
    </row>
    <row r="57" spans="1:16">
      <c r="A57" s="79" t="s">
        <v>61</v>
      </c>
      <c r="B57" s="79">
        <v>1</v>
      </c>
      <c r="C57" s="79">
        <v>103</v>
      </c>
      <c r="D57" s="79" t="s">
        <v>25</v>
      </c>
      <c r="E57" s="80" t="s">
        <v>26</v>
      </c>
      <c r="F57" s="70">
        <v>37.51</v>
      </c>
      <c r="G57" s="74"/>
      <c r="H57" s="71"/>
      <c r="I57" s="72"/>
      <c r="J57" s="70">
        <v>4.91</v>
      </c>
      <c r="K57" s="85">
        <f t="shared" si="6"/>
        <v>42.42</v>
      </c>
      <c r="L57" s="71">
        <v>0.34128131365168374</v>
      </c>
      <c r="M57" s="83">
        <f>K57+I57</f>
        <v>42.42</v>
      </c>
      <c r="N57" s="82">
        <v>1300</v>
      </c>
      <c r="O57" s="78">
        <f>M57*N57</f>
        <v>55146</v>
      </c>
      <c r="P57" s="62" t="s">
        <v>27</v>
      </c>
    </row>
    <row r="58" spans="1:16" ht="15" customHeight="1">
      <c r="A58" s="79" t="s">
        <v>62</v>
      </c>
      <c r="B58" s="79">
        <v>1</v>
      </c>
      <c r="C58" s="79">
        <v>104</v>
      </c>
      <c r="D58" s="79">
        <v>2</v>
      </c>
      <c r="E58" s="80" t="s">
        <v>24</v>
      </c>
      <c r="F58" s="70">
        <v>75.959999999999994</v>
      </c>
      <c r="G58" s="70">
        <v>14.82</v>
      </c>
      <c r="H58" s="71"/>
      <c r="I58" s="72"/>
      <c r="J58" s="70">
        <v>8.43</v>
      </c>
      <c r="K58" s="85">
        <f t="shared" si="6"/>
        <v>84.389999999999986</v>
      </c>
      <c r="L58" s="71">
        <v>0.70764695136595923</v>
      </c>
      <c r="M58" s="83">
        <f>K58+G58</f>
        <v>99.20999999999998</v>
      </c>
      <c r="N58" s="82">
        <v>1550</v>
      </c>
      <c r="O58" s="78">
        <f>M58*N58</f>
        <v>153775.49999999997</v>
      </c>
      <c r="P58" s="55">
        <v>111296.25146022973</v>
      </c>
    </row>
    <row r="59" spans="1:16" ht="15" customHeight="1">
      <c r="A59" s="79" t="s">
        <v>63</v>
      </c>
      <c r="B59" s="79">
        <v>2</v>
      </c>
      <c r="C59" s="79">
        <v>201</v>
      </c>
      <c r="D59" s="79">
        <v>1</v>
      </c>
      <c r="E59" s="80" t="s">
        <v>24</v>
      </c>
      <c r="F59" s="70">
        <v>69.06</v>
      </c>
      <c r="G59" s="74"/>
      <c r="H59" s="71">
        <v>0.81156273838606707</v>
      </c>
      <c r="I59" s="72"/>
      <c r="J59" s="70">
        <v>7.85</v>
      </c>
      <c r="K59" s="85">
        <f t="shared" si="6"/>
        <v>76.91</v>
      </c>
      <c r="L59" s="71">
        <v>0.63725700099231353</v>
      </c>
      <c r="M59" s="83">
        <f>K59</f>
        <v>76.91</v>
      </c>
      <c r="N59" s="82">
        <v>1750</v>
      </c>
      <c r="O59" s="78">
        <f>K59*N59</f>
        <v>134592.5</v>
      </c>
      <c r="P59" s="55">
        <v>95011.642847248659</v>
      </c>
    </row>
    <row r="60" spans="1:16" ht="15" customHeight="1">
      <c r="A60" s="79" t="s">
        <v>64</v>
      </c>
      <c r="B60" s="79">
        <v>2</v>
      </c>
      <c r="C60" s="79">
        <v>204</v>
      </c>
      <c r="D60" s="79">
        <v>2</v>
      </c>
      <c r="E60" s="80" t="s">
        <v>24</v>
      </c>
      <c r="F60" s="70">
        <v>80.72</v>
      </c>
      <c r="G60" s="74"/>
      <c r="H60" s="71">
        <v>0.95807178808208193</v>
      </c>
      <c r="I60" s="72"/>
      <c r="J60" s="70">
        <v>9.17</v>
      </c>
      <c r="K60" s="85">
        <f t="shared" si="6"/>
        <v>89.89</v>
      </c>
      <c r="L60" s="71">
        <v>0.74583776146851344</v>
      </c>
      <c r="M60" s="83">
        <f>K60</f>
        <v>89.89</v>
      </c>
      <c r="N60" s="82">
        <v>1550</v>
      </c>
      <c r="O60" s="78">
        <f>K60*N60</f>
        <v>139329.5</v>
      </c>
      <c r="P60" s="55">
        <v>111195.17709725183</v>
      </c>
    </row>
    <row r="61" spans="1:16" ht="15" customHeight="1">
      <c r="A61" s="79" t="s">
        <v>95</v>
      </c>
      <c r="B61" s="79">
        <v>3</v>
      </c>
      <c r="C61" s="79">
        <v>302</v>
      </c>
      <c r="D61" s="79">
        <v>1</v>
      </c>
      <c r="E61" s="80" t="s">
        <v>24</v>
      </c>
      <c r="F61" s="70">
        <v>70.14</v>
      </c>
      <c r="G61" s="74"/>
      <c r="H61" s="71">
        <v>0.78957321918438728</v>
      </c>
      <c r="I61" s="72"/>
      <c r="J61" s="70">
        <v>9.84</v>
      </c>
      <c r="K61" s="85">
        <f t="shared" si="6"/>
        <v>79.98</v>
      </c>
      <c r="L61" s="71">
        <v>0.53811199649747599</v>
      </c>
      <c r="M61" s="83">
        <f>K61+G61</f>
        <v>79.98</v>
      </c>
      <c r="N61" s="82">
        <v>1450</v>
      </c>
      <c r="O61" s="63">
        <f>M61*1450</f>
        <v>115971</v>
      </c>
      <c r="P61" s="55" t="s">
        <v>27</v>
      </c>
    </row>
    <row r="62" spans="1:16" ht="15" customHeight="1">
      <c r="A62" s="79" t="s">
        <v>65</v>
      </c>
      <c r="B62" s="79">
        <v>5</v>
      </c>
      <c r="C62" s="79">
        <v>501</v>
      </c>
      <c r="D62" s="79">
        <v>1</v>
      </c>
      <c r="E62" s="80" t="s">
        <v>24</v>
      </c>
      <c r="F62" s="70">
        <v>76.25</v>
      </c>
      <c r="G62" s="74"/>
      <c r="H62" s="71">
        <v>0.76407696600233754</v>
      </c>
      <c r="I62" s="72"/>
      <c r="J62" s="70">
        <v>9.52</v>
      </c>
      <c r="K62" s="85">
        <f t="shared" si="6"/>
        <v>85.77</v>
      </c>
      <c r="L62" s="71">
        <v>0.43772155673101032</v>
      </c>
      <c r="M62" s="83">
        <f>K62</f>
        <v>85.77</v>
      </c>
      <c r="N62" s="82">
        <v>1750</v>
      </c>
      <c r="O62" s="78">
        <f>M62*N62</f>
        <v>150097.5</v>
      </c>
      <c r="P62" s="55">
        <v>93254.33384734235</v>
      </c>
    </row>
    <row r="63" spans="1:16" ht="15" customHeight="1">
      <c r="A63" s="34"/>
      <c r="B63" s="34"/>
      <c r="C63" s="34"/>
      <c r="D63" s="34"/>
      <c r="E63" s="35"/>
      <c r="F63" s="36"/>
      <c r="G63" s="37"/>
      <c r="H63" s="38"/>
      <c r="I63" s="39"/>
      <c r="J63" s="40"/>
      <c r="K63" s="41"/>
      <c r="L63" s="38"/>
      <c r="M63" s="43"/>
      <c r="N63" s="42"/>
      <c r="O63" s="56"/>
      <c r="P63" s="57"/>
    </row>
    <row r="64" spans="1:16" ht="15" customHeight="1">
      <c r="A64" s="109" t="s">
        <v>66</v>
      </c>
      <c r="B64" s="109">
        <v>1</v>
      </c>
      <c r="C64" s="109">
        <v>101</v>
      </c>
      <c r="D64" s="109">
        <v>1</v>
      </c>
      <c r="E64" s="110" t="s">
        <v>24</v>
      </c>
      <c r="F64" s="105">
        <v>58.06</v>
      </c>
      <c r="G64" s="105">
        <v>9.42</v>
      </c>
      <c r="H64" s="106">
        <v>0.72370442433783899</v>
      </c>
      <c r="I64" s="107"/>
      <c r="J64" s="105">
        <v>6.67</v>
      </c>
      <c r="K64" s="111">
        <f t="shared" ref="K64:K73" si="7">F64+J64</f>
        <v>64.73</v>
      </c>
      <c r="L64" s="106">
        <v>0.61546683543704606</v>
      </c>
      <c r="M64" s="113">
        <f>K64+G64</f>
        <v>74.150000000000006</v>
      </c>
      <c r="N64" s="112">
        <v>1300</v>
      </c>
      <c r="O64" s="108">
        <f t="shared" ref="O64:O73" si="8">M64*N64</f>
        <v>96395.000000000015</v>
      </c>
      <c r="P64" s="55">
        <v>84151.308148976488</v>
      </c>
    </row>
    <row r="65" spans="1:16">
      <c r="A65" s="109" t="s">
        <v>67</v>
      </c>
      <c r="B65" s="109">
        <v>1</v>
      </c>
      <c r="C65" s="109">
        <v>103</v>
      </c>
      <c r="D65" s="109" t="s">
        <v>25</v>
      </c>
      <c r="E65" s="110" t="s">
        <v>26</v>
      </c>
      <c r="F65" s="105">
        <v>28.66</v>
      </c>
      <c r="G65" s="105">
        <v>8.94</v>
      </c>
      <c r="H65" s="106">
        <v>0.39518465660937591</v>
      </c>
      <c r="I65" s="107"/>
      <c r="J65" s="105">
        <v>3.5</v>
      </c>
      <c r="K65" s="111">
        <f t="shared" si="7"/>
        <v>32.159999999999997</v>
      </c>
      <c r="L65" s="106">
        <v>0.34210017044263685</v>
      </c>
      <c r="M65" s="113">
        <f>K65+G65</f>
        <v>41.099999999999994</v>
      </c>
      <c r="N65" s="112">
        <v>1300</v>
      </c>
      <c r="O65" s="108">
        <f t="shared" si="8"/>
        <v>53429.999999999993</v>
      </c>
      <c r="P65" s="55">
        <v>46778.702707075958</v>
      </c>
    </row>
    <row r="66" spans="1:16" ht="15" customHeight="1">
      <c r="A66" s="109" t="s">
        <v>68</v>
      </c>
      <c r="B66" s="109">
        <v>1</v>
      </c>
      <c r="C66" s="109">
        <v>104</v>
      </c>
      <c r="D66" s="109">
        <v>2</v>
      </c>
      <c r="E66" s="110" t="s">
        <v>24</v>
      </c>
      <c r="F66" s="105">
        <v>70.709999999999994</v>
      </c>
      <c r="G66" s="105">
        <v>17.47</v>
      </c>
      <c r="H66" s="106">
        <v>0.91584323012065694</v>
      </c>
      <c r="I66" s="107"/>
      <c r="J66" s="105">
        <v>8.23</v>
      </c>
      <c r="K66" s="111">
        <f t="shared" si="7"/>
        <v>78.94</v>
      </c>
      <c r="L66" s="106">
        <v>0.66131642818205993</v>
      </c>
      <c r="M66" s="113">
        <f>K66+G66</f>
        <v>96.41</v>
      </c>
      <c r="N66" s="112">
        <v>1300</v>
      </c>
      <c r="O66" s="108">
        <f t="shared" si="8"/>
        <v>125333</v>
      </c>
      <c r="P66" s="55">
        <v>106941.38175809012</v>
      </c>
    </row>
    <row r="67" spans="1:16" ht="15" customHeight="1">
      <c r="A67" s="109" t="s">
        <v>69</v>
      </c>
      <c r="B67" s="109">
        <v>2</v>
      </c>
      <c r="C67" s="109">
        <v>201</v>
      </c>
      <c r="D67" s="109">
        <v>1</v>
      </c>
      <c r="E67" s="110" t="s">
        <v>24</v>
      </c>
      <c r="F67" s="105">
        <v>64.56</v>
      </c>
      <c r="G67" s="114"/>
      <c r="H67" s="106">
        <v>0.75868071807420356</v>
      </c>
      <c r="I67" s="107"/>
      <c r="J67" s="105">
        <v>7.59</v>
      </c>
      <c r="K67" s="111">
        <f t="shared" si="7"/>
        <v>72.150000000000006</v>
      </c>
      <c r="L67" s="106">
        <v>0.59573286973738426</v>
      </c>
      <c r="M67" s="113">
        <f>K67</f>
        <v>72.150000000000006</v>
      </c>
      <c r="N67" s="112">
        <v>1400</v>
      </c>
      <c r="O67" s="108">
        <f t="shared" si="8"/>
        <v>101010.00000000001</v>
      </c>
      <c r="P67" s="55">
        <v>88820.614859808469</v>
      </c>
    </row>
    <row r="68" spans="1:16" ht="15" customHeight="1">
      <c r="A68" s="109" t="s">
        <v>70</v>
      </c>
      <c r="B68" s="109">
        <v>2</v>
      </c>
      <c r="C68" s="109">
        <v>204</v>
      </c>
      <c r="D68" s="109">
        <v>2</v>
      </c>
      <c r="E68" s="110" t="s">
        <v>24</v>
      </c>
      <c r="F68" s="105">
        <v>81.28</v>
      </c>
      <c r="G68" s="114"/>
      <c r="H68" s="106">
        <v>0.96471847045727943</v>
      </c>
      <c r="I68" s="107"/>
      <c r="J68" s="105">
        <v>9.56</v>
      </c>
      <c r="K68" s="111">
        <f t="shared" si="7"/>
        <v>90.84</v>
      </c>
      <c r="L68" s="106">
        <v>0.75101205713776975</v>
      </c>
      <c r="M68" s="113">
        <f>K68</f>
        <v>90.84</v>
      </c>
      <c r="N68" s="112">
        <v>1300</v>
      </c>
      <c r="O68" s="108">
        <f t="shared" si="8"/>
        <v>118092</v>
      </c>
      <c r="P68" s="55">
        <v>111966.60052607321</v>
      </c>
    </row>
    <row r="69" spans="1:16" ht="15" customHeight="1">
      <c r="A69" s="109" t="s">
        <v>71</v>
      </c>
      <c r="B69" s="109">
        <v>3</v>
      </c>
      <c r="C69" s="109">
        <v>301</v>
      </c>
      <c r="D69" s="109">
        <v>1</v>
      </c>
      <c r="E69" s="110" t="s">
        <v>24</v>
      </c>
      <c r="F69" s="105">
        <v>64.95</v>
      </c>
      <c r="G69" s="114"/>
      <c r="H69" s="106">
        <v>0.76326382650123148</v>
      </c>
      <c r="I69" s="107"/>
      <c r="J69" s="105">
        <v>7.64</v>
      </c>
      <c r="K69" s="111">
        <f t="shared" si="7"/>
        <v>72.59</v>
      </c>
      <c r="L69" s="106">
        <v>0.59933162777947813</v>
      </c>
      <c r="M69" s="113">
        <f>K69</f>
        <v>72.59</v>
      </c>
      <c r="N69" s="112">
        <v>1450</v>
      </c>
      <c r="O69" s="108">
        <f t="shared" si="8"/>
        <v>105255.5</v>
      </c>
      <c r="P69" s="55">
        <v>89357.17061871996</v>
      </c>
    </row>
    <row r="70" spans="1:16" ht="15" customHeight="1">
      <c r="A70" s="109" t="s">
        <v>72</v>
      </c>
      <c r="B70" s="109">
        <v>3</v>
      </c>
      <c r="C70" s="109">
        <v>303</v>
      </c>
      <c r="D70" s="109">
        <v>2</v>
      </c>
      <c r="E70" s="110" t="s">
        <v>24</v>
      </c>
      <c r="F70" s="105">
        <v>85.33</v>
      </c>
      <c r="G70" s="114"/>
      <c r="H70" s="106">
        <v>1.0127882269207638</v>
      </c>
      <c r="I70" s="107"/>
      <c r="J70" s="105">
        <v>10.039999999999999</v>
      </c>
      <c r="K70" s="111">
        <f t="shared" si="7"/>
        <v>95.37</v>
      </c>
      <c r="L70" s="106">
        <v>0.78843330260292677</v>
      </c>
      <c r="M70" s="113">
        <f>K70</f>
        <v>95.37</v>
      </c>
      <c r="N70" s="112">
        <v>1300</v>
      </c>
      <c r="O70" s="108">
        <f t="shared" si="8"/>
        <v>123981</v>
      </c>
      <c r="P70" s="55">
        <v>117545.64496665631</v>
      </c>
    </row>
    <row r="71" spans="1:16">
      <c r="A71" s="109" t="s">
        <v>73</v>
      </c>
      <c r="B71" s="109">
        <v>4</v>
      </c>
      <c r="C71" s="109">
        <v>401</v>
      </c>
      <c r="D71" s="109" t="s">
        <v>25</v>
      </c>
      <c r="E71" s="110" t="s">
        <v>26</v>
      </c>
      <c r="F71" s="105">
        <v>65.400000000000006</v>
      </c>
      <c r="G71" s="114"/>
      <c r="H71" s="106">
        <v>0.6820088395580427</v>
      </c>
      <c r="I71" s="107"/>
      <c r="J71" s="105">
        <v>7.7</v>
      </c>
      <c r="K71" s="111">
        <f t="shared" si="7"/>
        <v>73.100000000000009</v>
      </c>
      <c r="L71" s="106">
        <v>0.33552649484356017</v>
      </c>
      <c r="M71" s="113">
        <f>K71</f>
        <v>73.100000000000009</v>
      </c>
      <c r="N71" s="112">
        <v>1350</v>
      </c>
      <c r="O71" s="108">
        <f t="shared" si="8"/>
        <v>98685.000000000015</v>
      </c>
      <c r="P71" s="55">
        <v>78624.229748418526</v>
      </c>
    </row>
    <row r="72" spans="1:16" ht="15" customHeight="1">
      <c r="A72" s="109" t="s">
        <v>74</v>
      </c>
      <c r="B72" s="109">
        <v>4</v>
      </c>
      <c r="C72" s="109">
        <v>402</v>
      </c>
      <c r="D72" s="109">
        <v>1</v>
      </c>
      <c r="E72" s="110" t="s">
        <v>24</v>
      </c>
      <c r="F72" s="105">
        <v>70.38</v>
      </c>
      <c r="G72" s="114"/>
      <c r="H72" s="106">
        <v>0.72899627733914396</v>
      </c>
      <c r="I72" s="107"/>
      <c r="J72" s="105">
        <v>9.09</v>
      </c>
      <c r="K72" s="111">
        <f t="shared" si="7"/>
        <v>79.47</v>
      </c>
      <c r="L72" s="106">
        <v>0.44575781501378681</v>
      </c>
      <c r="M72" s="113">
        <f>K72+G72</f>
        <v>79.47</v>
      </c>
      <c r="N72" s="112">
        <v>1550</v>
      </c>
      <c r="O72" s="108">
        <f t="shared" si="8"/>
        <v>123178.5</v>
      </c>
      <c r="P72" s="55">
        <v>95360.584482858714</v>
      </c>
    </row>
    <row r="73" spans="1:16" ht="15" customHeight="1">
      <c r="A73" s="109" t="s">
        <v>75</v>
      </c>
      <c r="B73" s="109">
        <v>4</v>
      </c>
      <c r="C73" s="109">
        <v>403</v>
      </c>
      <c r="D73" s="109">
        <v>2</v>
      </c>
      <c r="E73" s="110" t="s">
        <v>24</v>
      </c>
      <c r="F73" s="105">
        <v>80.88</v>
      </c>
      <c r="G73" s="114"/>
      <c r="H73" s="106">
        <v>0.9437102065213866</v>
      </c>
      <c r="I73" s="107"/>
      <c r="J73" s="105">
        <v>9.51</v>
      </c>
      <c r="K73" s="111">
        <f t="shared" si="7"/>
        <v>90.39</v>
      </c>
      <c r="L73" s="106">
        <v>0.64364428951049202</v>
      </c>
      <c r="M73" s="113">
        <f>K73+G73</f>
        <v>90.39</v>
      </c>
      <c r="N73" s="112">
        <v>1350</v>
      </c>
      <c r="O73" s="108">
        <f t="shared" si="8"/>
        <v>122026.5</v>
      </c>
      <c r="P73" s="55">
        <v>109939.35147426279</v>
      </c>
    </row>
    <row r="74" spans="1:16" ht="15" customHeight="1">
      <c r="A74" s="34"/>
      <c r="B74" s="34"/>
      <c r="C74" s="34"/>
      <c r="D74" s="34"/>
      <c r="E74" s="35"/>
      <c r="F74" s="36"/>
      <c r="G74" s="37"/>
      <c r="H74" s="38"/>
      <c r="I74" s="39"/>
      <c r="J74" s="40"/>
      <c r="K74" s="41"/>
      <c r="L74" s="38"/>
      <c r="M74" s="43"/>
      <c r="N74" s="42"/>
      <c r="O74" s="56"/>
      <c r="P74" s="57"/>
    </row>
    <row r="75" spans="1:16" ht="15" customHeight="1">
      <c r="A75" s="115" t="s">
        <v>76</v>
      </c>
      <c r="B75" s="115">
        <v>1</v>
      </c>
      <c r="C75" s="115">
        <v>101</v>
      </c>
      <c r="D75" s="115">
        <v>1</v>
      </c>
      <c r="E75" s="116" t="s">
        <v>24</v>
      </c>
      <c r="F75" s="101">
        <v>42.29</v>
      </c>
      <c r="G75" s="101">
        <v>9.42</v>
      </c>
      <c r="H75" s="102">
        <v>0.55457551544916495</v>
      </c>
      <c r="I75" s="103"/>
      <c r="J75" s="101">
        <v>5.0446670310400172</v>
      </c>
      <c r="K75" s="117">
        <f t="shared" ref="K75:K82" si="9">F75+J75</f>
        <v>47.334667031040013</v>
      </c>
      <c r="L75" s="102">
        <v>0.47163292917086036</v>
      </c>
      <c r="M75" s="119">
        <f>K75+G75</f>
        <v>56.754667031040015</v>
      </c>
      <c r="N75" s="118">
        <v>1300</v>
      </c>
      <c r="O75" s="104">
        <f t="shared" ref="O75:O82" si="10">M75*N75</f>
        <v>73781.067140352025</v>
      </c>
      <c r="P75" s="55">
        <v>64485.242210782075</v>
      </c>
    </row>
    <row r="76" spans="1:16" ht="15" customHeight="1">
      <c r="A76" s="115" t="s">
        <v>77</v>
      </c>
      <c r="B76" s="115">
        <v>1</v>
      </c>
      <c r="C76" s="115">
        <v>103</v>
      </c>
      <c r="D76" s="115">
        <v>1</v>
      </c>
      <c r="E76" s="116" t="s">
        <v>24</v>
      </c>
      <c r="F76" s="101">
        <v>53.84</v>
      </c>
      <c r="G76" s="101">
        <v>14.82</v>
      </c>
      <c r="H76" s="102"/>
      <c r="I76" s="103"/>
      <c r="J76" s="103">
        <v>6.4421440798073117</v>
      </c>
      <c r="K76" s="117">
        <f t="shared" si="9"/>
        <v>60.282144079807317</v>
      </c>
      <c r="L76" s="102">
        <v>0.50487668429573296</v>
      </c>
      <c r="M76" s="119">
        <f>K76+G76</f>
        <v>75.102144079807317</v>
      </c>
      <c r="N76" s="118">
        <v>1300</v>
      </c>
      <c r="O76" s="104">
        <f t="shared" si="10"/>
        <v>97632.787303749516</v>
      </c>
      <c r="P76" s="55">
        <v>83577.018162792287</v>
      </c>
    </row>
    <row r="77" spans="1:16" ht="15" customHeight="1">
      <c r="A77" s="115" t="s">
        <v>78</v>
      </c>
      <c r="B77" s="115">
        <v>2</v>
      </c>
      <c r="C77" s="115">
        <v>201</v>
      </c>
      <c r="D77" s="115">
        <v>2</v>
      </c>
      <c r="E77" s="116" t="s">
        <v>24</v>
      </c>
      <c r="F77" s="101">
        <v>77.650000000000006</v>
      </c>
      <c r="G77" s="120"/>
      <c r="H77" s="102">
        <v>0.92163372577519376</v>
      </c>
      <c r="I77" s="103"/>
      <c r="J77" s="101">
        <v>9.2544289396331187</v>
      </c>
      <c r="K77" s="117">
        <f t="shared" si="9"/>
        <v>86.904428939633121</v>
      </c>
      <c r="L77" s="102">
        <v>0.71747153342455472</v>
      </c>
      <c r="M77" s="119">
        <f>K77</f>
        <v>86.904428939633121</v>
      </c>
      <c r="N77" s="118">
        <v>1450</v>
      </c>
      <c r="O77" s="104">
        <f t="shared" si="10"/>
        <v>126011.42196246803</v>
      </c>
      <c r="P77" s="55">
        <v>106966.1236571061</v>
      </c>
    </row>
    <row r="78" spans="1:16" ht="15" customHeight="1">
      <c r="A78" s="115" t="s">
        <v>79</v>
      </c>
      <c r="B78" s="115">
        <v>2</v>
      </c>
      <c r="C78" s="115">
        <v>202</v>
      </c>
      <c r="D78" s="115">
        <v>1</v>
      </c>
      <c r="E78" s="116" t="s">
        <v>24</v>
      </c>
      <c r="F78" s="101">
        <v>55.31</v>
      </c>
      <c r="G78" s="120"/>
      <c r="H78" s="102">
        <v>0.68569412879577607</v>
      </c>
      <c r="I78" s="103"/>
      <c r="J78" s="101">
        <v>6.5919184114759526</v>
      </c>
      <c r="K78" s="117">
        <f t="shared" si="9"/>
        <v>61.901918411475954</v>
      </c>
      <c r="L78" s="102">
        <v>0.4261228240311194</v>
      </c>
      <c r="M78" s="119">
        <f>K78+G78</f>
        <v>61.901918411475954</v>
      </c>
      <c r="N78" s="118">
        <v>1550</v>
      </c>
      <c r="O78" s="104">
        <f t="shared" si="10"/>
        <v>95947.973537787722</v>
      </c>
      <c r="P78" s="55">
        <v>76628.855609943261</v>
      </c>
    </row>
    <row r="79" spans="1:16" ht="15" customHeight="1">
      <c r="A79" s="115" t="s">
        <v>80</v>
      </c>
      <c r="B79" s="115">
        <v>2</v>
      </c>
      <c r="C79" s="115">
        <v>203</v>
      </c>
      <c r="D79" s="115">
        <v>1</v>
      </c>
      <c r="E79" s="116" t="s">
        <v>24</v>
      </c>
      <c r="F79" s="101">
        <v>65.709999999999994</v>
      </c>
      <c r="G79" s="120"/>
      <c r="H79" s="102">
        <v>0.79536086251851901</v>
      </c>
      <c r="I79" s="103"/>
      <c r="J79" s="101">
        <v>7.8314040646914638</v>
      </c>
      <c r="K79" s="117">
        <f t="shared" si="9"/>
        <v>73.541404064691463</v>
      </c>
      <c r="L79" s="102">
        <v>0.60875528937676493</v>
      </c>
      <c r="M79" s="119">
        <f>K79</f>
        <v>73.541404064691463</v>
      </c>
      <c r="N79" s="118">
        <v>1300</v>
      </c>
      <c r="O79" s="104">
        <f t="shared" si="10"/>
        <v>95603.825284098901</v>
      </c>
      <c r="P79" s="55">
        <v>90749.289450296696</v>
      </c>
    </row>
    <row r="80" spans="1:16" ht="15" customHeight="1">
      <c r="A80" s="115" t="s">
        <v>81</v>
      </c>
      <c r="B80" s="115">
        <v>3</v>
      </c>
      <c r="C80" s="115">
        <v>301</v>
      </c>
      <c r="D80" s="115">
        <v>1</v>
      </c>
      <c r="E80" s="116" t="s">
        <v>24</v>
      </c>
      <c r="F80" s="101">
        <v>78.17</v>
      </c>
      <c r="G80" s="120"/>
      <c r="H80" s="102">
        <v>0.92780564512359176</v>
      </c>
      <c r="I80" s="103"/>
      <c r="J80" s="101">
        <v>9.3164032222938928</v>
      </c>
      <c r="K80" s="117">
        <f t="shared" si="9"/>
        <v>87.486403222293887</v>
      </c>
      <c r="L80" s="102">
        <v>0.72227623654600714</v>
      </c>
      <c r="M80" s="119">
        <f>K80+G80</f>
        <v>87.486403222293887</v>
      </c>
      <c r="N80" s="118">
        <v>1300</v>
      </c>
      <c r="O80" s="104">
        <f t="shared" si="10"/>
        <v>113732.32418898205</v>
      </c>
      <c r="P80" s="55">
        <v>107682.44541244024</v>
      </c>
    </row>
    <row r="81" spans="1:24" ht="15" customHeight="1">
      <c r="A81" s="115" t="s">
        <v>82</v>
      </c>
      <c r="B81" s="115">
        <v>3</v>
      </c>
      <c r="C81" s="115">
        <v>303</v>
      </c>
      <c r="D81" s="115">
        <v>1</v>
      </c>
      <c r="E81" s="116" t="s">
        <v>24</v>
      </c>
      <c r="F81" s="101">
        <v>67.930000000000007</v>
      </c>
      <c r="G81" s="120"/>
      <c r="H81" s="102">
        <v>0.830214814528065</v>
      </c>
      <c r="I81" s="103"/>
      <c r="J81" s="101">
        <v>8.0959865791278531</v>
      </c>
      <c r="K81" s="117">
        <f t="shared" si="9"/>
        <v>76.02598657912786</v>
      </c>
      <c r="L81" s="102">
        <v>0.63015268646781764</v>
      </c>
      <c r="M81" s="119">
        <f>K81</f>
        <v>76.02598657912786</v>
      </c>
      <c r="N81" s="118">
        <v>1450</v>
      </c>
      <c r="O81" s="104">
        <f t="shared" si="10"/>
        <v>110237.6805397354</v>
      </c>
      <c r="P81" s="55">
        <v>93934.647207618691</v>
      </c>
    </row>
    <row r="82" spans="1:24" ht="15" customHeight="1" thickBot="1">
      <c r="A82" s="115" t="s">
        <v>83</v>
      </c>
      <c r="B82" s="115">
        <v>4</v>
      </c>
      <c r="C82" s="115">
        <v>401</v>
      </c>
      <c r="D82" s="115">
        <v>2</v>
      </c>
      <c r="E82" s="116" t="s">
        <v>24</v>
      </c>
      <c r="F82" s="101">
        <v>111.08</v>
      </c>
      <c r="G82" s="120"/>
      <c r="H82" s="102">
        <v>1.0917598629239238</v>
      </c>
      <c r="I82" s="103"/>
      <c r="J82" s="101">
        <v>12.467476135960004</v>
      </c>
      <c r="K82" s="144">
        <f t="shared" si="9"/>
        <v>123.54747613596</v>
      </c>
      <c r="L82" s="102">
        <v>0.67049741584658851</v>
      </c>
      <c r="M82" s="119">
        <f>K82</f>
        <v>123.54747613596</v>
      </c>
      <c r="N82" s="118">
        <v>1450</v>
      </c>
      <c r="O82" s="104">
        <f t="shared" si="10"/>
        <v>179143.84039714199</v>
      </c>
      <c r="P82" s="55">
        <v>135447.43066497188</v>
      </c>
      <c r="R82" s="66"/>
      <c r="S82" s="66"/>
      <c r="T82" s="66"/>
      <c r="U82" s="66"/>
      <c r="V82" s="66"/>
      <c r="W82" s="66"/>
      <c r="X82" s="66"/>
    </row>
    <row r="83" spans="1:24" ht="15.75" customHeight="1">
      <c r="A83" s="4" t="s">
        <v>53</v>
      </c>
      <c r="B83" s="4"/>
      <c r="C83" s="4" t="s">
        <v>1</v>
      </c>
      <c r="D83" s="4"/>
      <c r="E83" s="4" t="s">
        <v>2</v>
      </c>
      <c r="F83" s="4" t="s">
        <v>3</v>
      </c>
      <c r="G83" s="4" t="s">
        <v>4</v>
      </c>
      <c r="H83" s="6"/>
      <c r="I83" s="44" t="s">
        <v>5</v>
      </c>
      <c r="J83" s="45" t="s">
        <v>6</v>
      </c>
      <c r="K83" s="46" t="s">
        <v>54</v>
      </c>
      <c r="L83" s="10" t="s">
        <v>8</v>
      </c>
      <c r="M83" s="12" t="s">
        <v>10</v>
      </c>
      <c r="N83" s="11" t="s">
        <v>9</v>
      </c>
      <c r="O83" s="53" t="s">
        <v>9</v>
      </c>
      <c r="P83" s="59" t="s">
        <v>94</v>
      </c>
    </row>
    <row r="84" spans="1:24" ht="15.75" customHeight="1">
      <c r="A84" s="15"/>
      <c r="B84" s="15" t="s">
        <v>55</v>
      </c>
      <c r="C84" s="15" t="s">
        <v>12</v>
      </c>
      <c r="D84" s="15" t="s">
        <v>13</v>
      </c>
      <c r="E84" s="15"/>
      <c r="F84" s="15" t="s">
        <v>14</v>
      </c>
      <c r="G84" s="15"/>
      <c r="H84" s="16"/>
      <c r="I84" s="47"/>
      <c r="J84" s="48"/>
      <c r="K84" s="15" t="s">
        <v>15</v>
      </c>
      <c r="L84" s="19" t="s">
        <v>16</v>
      </c>
      <c r="M84" s="129"/>
      <c r="N84" s="130" t="s">
        <v>17</v>
      </c>
      <c r="O84" s="58"/>
      <c r="P84" s="60" t="s">
        <v>93</v>
      </c>
    </row>
    <row r="85" spans="1:24" ht="16.5" customHeight="1" thickBot="1">
      <c r="A85" s="22"/>
      <c r="B85" s="22"/>
      <c r="C85" s="22"/>
      <c r="D85" s="22"/>
      <c r="E85" s="22"/>
      <c r="F85" s="22" t="s">
        <v>18</v>
      </c>
      <c r="G85" s="22" t="s">
        <v>18</v>
      </c>
      <c r="H85" s="24"/>
      <c r="I85" s="49" t="s">
        <v>18</v>
      </c>
      <c r="J85" s="22" t="s">
        <v>18</v>
      </c>
      <c r="K85" s="50" t="s">
        <v>6</v>
      </c>
      <c r="L85" s="19" t="s">
        <v>19</v>
      </c>
      <c r="M85" s="131" t="s">
        <v>20</v>
      </c>
      <c r="N85" s="132"/>
      <c r="O85" s="54"/>
      <c r="P85" s="61"/>
    </row>
    <row r="86" spans="1:24" ht="15" customHeight="1">
      <c r="A86" s="128"/>
      <c r="B86" s="128"/>
      <c r="C86" s="128"/>
      <c r="D86" s="128"/>
      <c r="E86" s="30" t="s">
        <v>84</v>
      </c>
      <c r="F86" s="51"/>
      <c r="G86" s="75"/>
      <c r="H86" s="64"/>
      <c r="I86" s="136"/>
      <c r="J86" s="64"/>
      <c r="K86" s="64"/>
      <c r="L86" s="64"/>
      <c r="M86" s="137"/>
      <c r="N86" s="138"/>
      <c r="O86" s="65"/>
    </row>
    <row r="87" spans="1:24" ht="15" customHeight="1">
      <c r="A87" s="79" t="s">
        <v>85</v>
      </c>
      <c r="B87" s="79">
        <v>1</v>
      </c>
      <c r="C87" s="79">
        <v>103</v>
      </c>
      <c r="D87" s="79">
        <v>2</v>
      </c>
      <c r="E87" s="80" t="s">
        <v>24</v>
      </c>
      <c r="F87" s="124">
        <v>89.95</v>
      </c>
      <c r="G87" s="70">
        <v>16.78</v>
      </c>
      <c r="H87" s="123"/>
      <c r="I87" s="124"/>
      <c r="J87" s="124">
        <v>5.1619031467554972</v>
      </c>
      <c r="K87" s="85">
        <f t="shared" ref="K87:K92" si="11">F87+J87</f>
        <v>95.111903146755495</v>
      </c>
      <c r="L87" s="123">
        <v>0.83915938278266566</v>
      </c>
      <c r="M87" s="83">
        <f>K87+G87</f>
        <v>111.8919031467555</v>
      </c>
      <c r="N87" s="139">
        <v>1550</v>
      </c>
      <c r="O87" s="140">
        <f>M87*N87</f>
        <v>173432.44987747102</v>
      </c>
      <c r="P87" s="55">
        <v>142150.32189520451</v>
      </c>
    </row>
    <row r="88" spans="1:24" ht="15" customHeight="1">
      <c r="A88" s="79" t="s">
        <v>86</v>
      </c>
      <c r="B88" s="79">
        <v>2</v>
      </c>
      <c r="C88" s="79">
        <v>201</v>
      </c>
      <c r="D88" s="79">
        <v>2</v>
      </c>
      <c r="E88" s="80" t="s">
        <v>87</v>
      </c>
      <c r="F88" s="124">
        <v>109.73</v>
      </c>
      <c r="G88" s="74"/>
      <c r="H88" s="123">
        <v>1.0784222986165295</v>
      </c>
      <c r="I88" s="124"/>
      <c r="J88" s="124">
        <v>6.33</v>
      </c>
      <c r="K88" s="85">
        <f t="shared" si="11"/>
        <v>116.06</v>
      </c>
      <c r="L88" s="123">
        <v>0.7801344912898962</v>
      </c>
      <c r="M88" s="83">
        <f>K88+G88</f>
        <v>116.06</v>
      </c>
      <c r="N88" s="139">
        <v>1850</v>
      </c>
      <c r="O88" s="140">
        <f>M88*N88</f>
        <v>214711</v>
      </c>
      <c r="P88" s="55">
        <v>163519.278318378</v>
      </c>
    </row>
    <row r="89" spans="1:24" ht="15" customHeight="1">
      <c r="A89" s="79" t="s">
        <v>88</v>
      </c>
      <c r="B89" s="79">
        <v>2</v>
      </c>
      <c r="C89" s="79">
        <v>202</v>
      </c>
      <c r="D89" s="79">
        <v>2</v>
      </c>
      <c r="E89" s="80" t="s">
        <v>87</v>
      </c>
      <c r="F89" s="124">
        <v>95.54</v>
      </c>
      <c r="G89" s="79">
        <v>49.74</v>
      </c>
      <c r="H89" s="123">
        <v>1.0709387910715811</v>
      </c>
      <c r="I89" s="124"/>
      <c r="J89" s="124">
        <v>6.02</v>
      </c>
      <c r="K89" s="85">
        <f t="shared" si="11"/>
        <v>101.56</v>
      </c>
      <c r="L89" s="123">
        <v>0.8762124577887912</v>
      </c>
      <c r="M89" s="83">
        <f>K89+G89</f>
        <v>151.30000000000001</v>
      </c>
      <c r="N89" s="139">
        <v>1850</v>
      </c>
      <c r="O89" s="140">
        <f>(K89*N89)+(G89*900)</f>
        <v>232652</v>
      </c>
      <c r="P89" s="55" t="s">
        <v>27</v>
      </c>
    </row>
    <row r="90" spans="1:24" ht="15" customHeight="1">
      <c r="A90" s="79" t="s">
        <v>89</v>
      </c>
      <c r="B90" s="79">
        <v>2</v>
      </c>
      <c r="C90" s="79">
        <v>203</v>
      </c>
      <c r="D90" s="79">
        <v>2</v>
      </c>
      <c r="E90" s="80" t="s">
        <v>24</v>
      </c>
      <c r="F90" s="124">
        <v>89.95</v>
      </c>
      <c r="G90" s="79">
        <v>16.78</v>
      </c>
      <c r="H90" s="123">
        <v>1.0309959765765411</v>
      </c>
      <c r="I90" s="124"/>
      <c r="J90" s="124">
        <v>5.63</v>
      </c>
      <c r="K90" s="85">
        <f t="shared" si="11"/>
        <v>95.58</v>
      </c>
      <c r="L90" s="123">
        <v>0.66289342154517961</v>
      </c>
      <c r="M90" s="83">
        <f>K90+G90</f>
        <v>112.36</v>
      </c>
      <c r="N90" s="139">
        <v>1700</v>
      </c>
      <c r="O90" s="140">
        <f>(K90*N90)+(G90*750)</f>
        <v>175071</v>
      </c>
      <c r="P90" s="55" t="s">
        <v>27</v>
      </c>
      <c r="R90" s="66"/>
      <c r="S90" s="66"/>
      <c r="T90" s="66"/>
      <c r="U90" s="66"/>
      <c r="V90" s="66"/>
      <c r="W90" s="66"/>
      <c r="X90" s="66"/>
    </row>
    <row r="91" spans="1:24" ht="15" customHeight="1">
      <c r="A91" s="79" t="s">
        <v>90</v>
      </c>
      <c r="B91" s="79">
        <v>2</v>
      </c>
      <c r="C91" s="79">
        <v>201</v>
      </c>
      <c r="D91" s="79">
        <v>2</v>
      </c>
      <c r="E91" s="80" t="s">
        <v>87</v>
      </c>
      <c r="F91" s="124">
        <v>140.25</v>
      </c>
      <c r="G91" s="79">
        <v>21.62</v>
      </c>
      <c r="H91" s="123">
        <v>1.4633382366702794</v>
      </c>
      <c r="I91" s="124"/>
      <c r="J91" s="124">
        <v>8.4499999999999993</v>
      </c>
      <c r="K91" s="85">
        <f t="shared" si="11"/>
        <v>148.69999999999999</v>
      </c>
      <c r="L91" s="123">
        <v>1.1977709326130259</v>
      </c>
      <c r="M91" s="83">
        <f>F91+G91+J91</f>
        <v>170.32</v>
      </c>
      <c r="N91" s="139">
        <v>1950</v>
      </c>
      <c r="O91" s="140">
        <f>(K91*N91)+(G91*900)</f>
        <v>309423</v>
      </c>
      <c r="P91" s="55" t="s">
        <v>27</v>
      </c>
    </row>
    <row r="92" spans="1:24" ht="15" customHeight="1">
      <c r="A92" s="79" t="s">
        <v>91</v>
      </c>
      <c r="B92" s="79">
        <v>2</v>
      </c>
      <c r="C92" s="79">
        <v>202</v>
      </c>
      <c r="D92" s="79">
        <v>3</v>
      </c>
      <c r="E92" s="80" t="s">
        <v>87</v>
      </c>
      <c r="F92" s="124">
        <v>160.86000000000001</v>
      </c>
      <c r="G92" s="79"/>
      <c r="H92" s="123">
        <v>1.6149087631531145</v>
      </c>
      <c r="I92" s="124"/>
      <c r="J92" s="124">
        <v>9.36</v>
      </c>
      <c r="K92" s="85">
        <f t="shared" si="11"/>
        <v>170.22000000000003</v>
      </c>
      <c r="L92" s="123">
        <v>1.1362985116303557</v>
      </c>
      <c r="M92" s="83">
        <f>F92+G92+J92</f>
        <v>170.22000000000003</v>
      </c>
      <c r="N92" s="139">
        <v>1750</v>
      </c>
      <c r="O92" s="140">
        <f>M92*N92</f>
        <v>297885.00000000006</v>
      </c>
      <c r="P92" s="55">
        <v>235687.97147790086</v>
      </c>
    </row>
    <row r="93" spans="1:24" ht="15" customHeight="1">
      <c r="A93" s="79" t="s">
        <v>92</v>
      </c>
      <c r="B93" s="79">
        <v>1</v>
      </c>
      <c r="C93" s="79">
        <v>101</v>
      </c>
      <c r="D93" s="79">
        <v>2</v>
      </c>
      <c r="E93" s="80" t="s">
        <v>24</v>
      </c>
      <c r="F93" s="124">
        <v>63.29</v>
      </c>
      <c r="G93" s="124">
        <v>11.4</v>
      </c>
      <c r="H93" s="123">
        <v>1.13747229066535</v>
      </c>
      <c r="I93" s="124"/>
      <c r="J93" s="85"/>
      <c r="K93" s="85">
        <f>F93</f>
        <v>63.29</v>
      </c>
      <c r="L93" s="123">
        <v>0.62498492935949435</v>
      </c>
      <c r="M93" s="83">
        <f>F93+G93</f>
        <v>74.69</v>
      </c>
      <c r="N93" s="139">
        <v>2250</v>
      </c>
      <c r="O93" s="140">
        <f>M93*N93</f>
        <v>168052.5</v>
      </c>
      <c r="P93" s="55">
        <v>176398.39168463391</v>
      </c>
    </row>
    <row r="95" spans="1:24">
      <c r="A95" s="141"/>
      <c r="B95" s="141"/>
      <c r="G95" s="121"/>
      <c r="K95" s="121"/>
      <c r="M95" s="122"/>
      <c r="O95" s="142"/>
    </row>
    <row r="96" spans="1:24">
      <c r="A96" s="86"/>
      <c r="B96" s="86"/>
    </row>
    <row r="97" spans="1:2">
      <c r="A97" s="86"/>
      <c r="B97" s="86"/>
    </row>
    <row r="98" spans="1:2">
      <c r="A98" s="86"/>
      <c r="B98" s="86"/>
    </row>
  </sheetData>
  <sheetProtection selectLockedCells="1" selectUnlockedCells="1"/>
  <autoFilter ref="A18:O93"/>
  <phoneticPr fontId="0" type="noConversion"/>
  <pageMargins left="0.7" right="0.7" top="0.75" bottom="0.75" header="0.51180555555555551" footer="0.51180555555555551"/>
  <pageSetup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Наталья</cp:lastModifiedBy>
  <cp:lastPrinted>2012-09-04T09:01:44Z</cp:lastPrinted>
  <dcterms:created xsi:type="dcterms:W3CDTF">2011-07-25T10:42:32Z</dcterms:created>
  <dcterms:modified xsi:type="dcterms:W3CDTF">2014-03-02T19:16:04Z</dcterms:modified>
</cp:coreProperties>
</file>